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gilmand\OneDrive - Lloyd's\My Documents\2022 Q3\"/>
    </mc:Choice>
  </mc:AlternateContent>
  <xr:revisionPtr revIDLastSave="0" documentId="13_ncr:1_{7F356A18-6534-407E-BEC4-0BCE372D1023}" xr6:coauthVersionLast="47" xr6:coauthVersionMax="47" xr10:uidLastSave="{00000000-0000-0000-0000-000000000000}"/>
  <bookViews>
    <workbookView xWindow="-110" yWindow="-110" windowWidth="19420" windowHeight="10420" xr2:uid="{B6158C22-70BF-4951-B462-0F3D128846EF}"/>
  </bookViews>
  <sheets>
    <sheet name="StockExport" sheetId="1" r:id="rId1"/>
  </sheets>
  <externalReferences>
    <externalReference r:id="rId2"/>
  </externalReferences>
  <definedNames>
    <definedName name="_xlnm._FilterDatabase" localSheetId="0" hidden="1">StockExport!$A$2:$H$2</definedName>
    <definedName name="_xlnm.Print_Area" localSheetId="0">StockExport!$A$1:$H$32</definedName>
    <definedName name="_xlnm.Print_Titles" localSheetId="0">StockExport!$2:$2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0" i="1" l="1"/>
  <c r="C40" i="1"/>
  <c r="H38" i="1"/>
  <c r="G38" i="1"/>
  <c r="F38" i="1"/>
  <c r="E38" i="1"/>
  <c r="D38" i="1"/>
  <c r="C38" i="1"/>
  <c r="B38" i="1"/>
  <c r="H37" i="1"/>
  <c r="G37" i="1"/>
  <c r="F37" i="1"/>
  <c r="E37" i="1"/>
  <c r="D37" i="1"/>
  <c r="C37" i="1"/>
  <c r="B37" i="1"/>
  <c r="H36" i="1"/>
  <c r="G36" i="1"/>
  <c r="F36" i="1"/>
  <c r="E36" i="1"/>
  <c r="D36" i="1"/>
  <c r="C36" i="1"/>
  <c r="B36" i="1"/>
  <c r="H35" i="1"/>
  <c r="G35" i="1"/>
  <c r="F35" i="1"/>
  <c r="E35" i="1"/>
  <c r="D35" i="1"/>
  <c r="C35" i="1"/>
  <c r="B35" i="1"/>
  <c r="H34" i="1"/>
  <c r="G34" i="1"/>
  <c r="F34" i="1"/>
  <c r="E34" i="1"/>
  <c r="D34" i="1"/>
  <c r="C34" i="1"/>
  <c r="B34" i="1"/>
  <c r="H33" i="1"/>
  <c r="G33" i="1"/>
  <c r="F33" i="1"/>
  <c r="E33" i="1"/>
  <c r="D33" i="1"/>
  <c r="C33" i="1"/>
  <c r="B33" i="1"/>
  <c r="H32" i="1"/>
  <c r="G32" i="1"/>
  <c r="F32" i="1"/>
  <c r="E32" i="1"/>
  <c r="D32" i="1"/>
  <c r="C32" i="1"/>
  <c r="B32" i="1"/>
  <c r="H31" i="1"/>
  <c r="G31" i="1"/>
  <c r="F31" i="1"/>
  <c r="E31" i="1"/>
  <c r="D31" i="1"/>
  <c r="C31" i="1"/>
  <c r="B31" i="1"/>
  <c r="H30" i="1"/>
  <c r="G30" i="1"/>
  <c r="F30" i="1"/>
  <c r="E30" i="1"/>
  <c r="D30" i="1"/>
  <c r="C30" i="1"/>
  <c r="B30" i="1"/>
  <c r="H29" i="1"/>
  <c r="G29" i="1"/>
  <c r="F29" i="1"/>
  <c r="E29" i="1"/>
  <c r="D29" i="1"/>
  <c r="C29" i="1"/>
  <c r="B29" i="1"/>
  <c r="H28" i="1"/>
  <c r="G28" i="1"/>
  <c r="F28" i="1"/>
  <c r="E28" i="1"/>
  <c r="D28" i="1"/>
  <c r="C28" i="1"/>
  <c r="B28" i="1"/>
  <c r="H27" i="1"/>
  <c r="G27" i="1"/>
  <c r="F27" i="1"/>
  <c r="E27" i="1"/>
  <c r="D27" i="1"/>
  <c r="C27" i="1"/>
  <c r="B27" i="1"/>
  <c r="H26" i="1"/>
  <c r="G26" i="1"/>
  <c r="F26" i="1"/>
  <c r="E26" i="1"/>
  <c r="D26" i="1"/>
  <c r="C26" i="1"/>
  <c r="B26" i="1"/>
  <c r="H25" i="1"/>
  <c r="G25" i="1"/>
  <c r="F25" i="1"/>
  <c r="E25" i="1"/>
  <c r="D25" i="1"/>
  <c r="C25" i="1"/>
  <c r="B25" i="1"/>
  <c r="H24" i="1"/>
  <c r="G24" i="1"/>
  <c r="F24" i="1"/>
  <c r="E24" i="1"/>
  <c r="D24" i="1"/>
  <c r="C24" i="1"/>
  <c r="B24" i="1"/>
  <c r="H23" i="1"/>
  <c r="G23" i="1"/>
  <c r="F23" i="1"/>
  <c r="E23" i="1"/>
  <c r="D23" i="1"/>
  <c r="C23" i="1"/>
  <c r="B23" i="1"/>
  <c r="H22" i="1"/>
  <c r="G22" i="1"/>
  <c r="F22" i="1"/>
  <c r="E22" i="1"/>
  <c r="D22" i="1"/>
  <c r="C22" i="1"/>
  <c r="B22" i="1"/>
  <c r="H21" i="1"/>
  <c r="G21" i="1"/>
  <c r="F21" i="1"/>
  <c r="E21" i="1"/>
  <c r="D21" i="1"/>
  <c r="C21" i="1"/>
  <c r="B21" i="1"/>
  <c r="H20" i="1"/>
  <c r="G20" i="1"/>
  <c r="F20" i="1"/>
  <c r="E20" i="1"/>
  <c r="D20" i="1"/>
  <c r="C20" i="1"/>
  <c r="B20" i="1"/>
  <c r="H19" i="1"/>
  <c r="G19" i="1"/>
  <c r="F19" i="1"/>
  <c r="E19" i="1"/>
  <c r="D19" i="1"/>
  <c r="C19" i="1"/>
  <c r="B19" i="1"/>
  <c r="H18" i="1"/>
  <c r="G18" i="1"/>
  <c r="F18" i="1"/>
  <c r="E18" i="1"/>
  <c r="D18" i="1"/>
  <c r="C18" i="1"/>
  <c r="B18" i="1"/>
  <c r="H17" i="1"/>
  <c r="G17" i="1"/>
  <c r="F17" i="1"/>
  <c r="E17" i="1"/>
  <c r="D17" i="1"/>
  <c r="C17" i="1"/>
  <c r="B17" i="1"/>
  <c r="H16" i="1"/>
  <c r="G16" i="1"/>
  <c r="F16" i="1"/>
  <c r="E16" i="1"/>
  <c r="D16" i="1"/>
  <c r="C16" i="1"/>
  <c r="B16" i="1"/>
  <c r="H15" i="1"/>
  <c r="G15" i="1"/>
  <c r="F15" i="1"/>
  <c r="E15" i="1"/>
  <c r="D15" i="1"/>
  <c r="C15" i="1"/>
  <c r="B15" i="1"/>
  <c r="H14" i="1"/>
  <c r="G14" i="1"/>
  <c r="F14" i="1"/>
  <c r="E14" i="1"/>
  <c r="D14" i="1"/>
  <c r="C14" i="1"/>
  <c r="B14" i="1"/>
  <c r="H13" i="1"/>
  <c r="G13" i="1"/>
  <c r="F13" i="1"/>
  <c r="E13" i="1"/>
  <c r="D13" i="1"/>
  <c r="C13" i="1"/>
  <c r="B13" i="1"/>
  <c r="H12" i="1"/>
  <c r="G12" i="1"/>
  <c r="F12" i="1"/>
  <c r="E12" i="1"/>
  <c r="D12" i="1"/>
  <c r="C12" i="1"/>
  <c r="B12" i="1"/>
  <c r="H11" i="1"/>
  <c r="G11" i="1"/>
  <c r="F11" i="1"/>
  <c r="E11" i="1"/>
  <c r="D11" i="1"/>
  <c r="C11" i="1"/>
  <c r="B11" i="1"/>
  <c r="H10" i="1"/>
  <c r="G10" i="1"/>
  <c r="F10" i="1"/>
  <c r="E10" i="1"/>
  <c r="D10" i="1"/>
  <c r="C10" i="1"/>
  <c r="B10" i="1"/>
  <c r="H9" i="1"/>
  <c r="G9" i="1"/>
  <c r="F9" i="1"/>
  <c r="E9" i="1"/>
  <c r="D9" i="1"/>
  <c r="C9" i="1"/>
  <c r="B9" i="1"/>
  <c r="H8" i="1"/>
  <c r="G8" i="1"/>
  <c r="F8" i="1"/>
  <c r="E8" i="1"/>
  <c r="D8" i="1"/>
  <c r="C8" i="1"/>
  <c r="B8" i="1"/>
  <c r="H7" i="1"/>
  <c r="G7" i="1"/>
  <c r="F7" i="1"/>
  <c r="E7" i="1"/>
  <c r="D7" i="1"/>
  <c r="C7" i="1"/>
  <c r="B7" i="1"/>
  <c r="H6" i="1"/>
  <c r="G6" i="1"/>
  <c r="F6" i="1"/>
  <c r="E6" i="1"/>
  <c r="D6" i="1"/>
  <c r="C6" i="1"/>
  <c r="B6" i="1"/>
  <c r="H5" i="1"/>
  <c r="G5" i="1"/>
  <c r="F5" i="1"/>
  <c r="E5" i="1"/>
  <c r="D5" i="1"/>
  <c r="C5" i="1"/>
  <c r="B5" i="1"/>
  <c r="H4" i="1"/>
  <c r="G4" i="1"/>
  <c r="F4" i="1"/>
  <c r="E4" i="1"/>
  <c r="D4" i="1"/>
  <c r="C4" i="1"/>
  <c r="B4" i="1"/>
  <c r="H3" i="1"/>
  <c r="G3" i="1"/>
  <c r="F3" i="1"/>
  <c r="E3" i="1"/>
  <c r="D3" i="1"/>
  <c r="C3" i="1"/>
  <c r="B3" i="1"/>
</calcChain>
</file>

<file path=xl/sharedStrings.xml><?xml version="1.0" encoding="utf-8"?>
<sst xmlns="http://schemas.openxmlformats.org/spreadsheetml/2006/main" count="8" uniqueCount="8">
  <si>
    <t>The 2020 and 2021 forecasts below at syndicate level are all stated before the deduction of members' agent fees, as in previous releases.  For the 2020 and 2021 years of account the total members' agents fees for the market were £20m and £21m respectively.  The forecasts of wholly aligned syndicates are aggregated together at the end of the table.</t>
  </si>
  <si>
    <t>Syndicate Capacity 2020
Year of Account
(£000s)</t>
  </si>
  <si>
    <t>Syndicate Capacity 2021
Year of Account
(£000s)</t>
  </si>
  <si>
    <t xml:space="preserve">
Estimated Result
2020 YOA
(% on capacity)
(Worst Case)</t>
  </si>
  <si>
    <t>Estimated Result 
2020 YOA
(% on capacity)
(Best Case)</t>
  </si>
  <si>
    <t xml:space="preserve">
Estimated Result
2021 YOA
(% on capacity)
(Worst Case)</t>
  </si>
  <si>
    <t xml:space="preserve">
Estimated Result 2021 YOA
(% on capacity)
(Best Case)</t>
  </si>
  <si>
    <t>Aggregate of non-third party syndicates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</si>
</sst>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5" x14ac:knownFonts="1">
    <font>
      <sz val="10"/>
      <name val="Arial"/>
      <family val="2"/>
    </font>
    <font>
      <sz val="10"/>
      <name val="Arial"/>
      <family val="2"/>
    </font>
    <font>
      <b/>
      <sz val="10"/>
      <name val="Arial"/>
      <family val="2"/>
    </font>
    <font>
      <sz val="10"/>
      <name val="Times New Roman"/>
      <family val="1"/>
    </font>
    <font>
      <sz val="10"/>
      <color rgb="FFFF0000"/>
      <name val="Times New Roman"/>
      <family val="1"/>
    </font>
  </fonts>
  <fills count="3">
    <fill>
      <patternFill patternType="none"/>
    </fill>
    <fill>
      <patternFill patternType="gray125"/>
    </fill>
    <fill>
      <patternFill patternType="solid">
        <fgColor rgb="FF92D050"/>
        <bgColor indexed="64"/>
      </patternFill>
    </fill>
  </fills>
  <borders count="1">
    <border>
      <left/>
      <right/>
      <top/>
      <bottom/>
      <diagonal/>
    </border>
  </borders>
  <cellStyleXfs count="2">
    <xf numFmtId="0" fontId="0" fillId="0" borderId="0"/>
    <xf numFmtId="0" fontId="3" fillId="0" borderId="0"/>
  </cellStyleXfs>
  <cellXfs count="11">
    <xf numFmtId="0" fontId="0" fillId="0" borderId="0" xfId="0"/>
    <xf numFmtId="0" fontId="1" fillId="0" borderId="0" xfId="0" applyFont="1" applyAlignment="1">
      <alignment horizontal="center" wrapText="1"/>
    </xf>
    <xf numFmtId="0" fontId="1" fillId="0" borderId="0" xfId="0" applyFont="1"/>
    <xf numFmtId="0" fontId="2" fillId="2" borderId="0" xfId="0" applyFont="1" applyFill="1" applyAlignment="1">
      <alignment horizontal="right" wrapText="1"/>
    </xf>
    <xf numFmtId="0" fontId="0" fillId="0" borderId="0" xfId="0" applyAlignment="1">
      <alignment horizontal="left"/>
    </xf>
    <xf numFmtId="3" fontId="3" fillId="0" borderId="0" xfId="1" applyNumberFormat="1"/>
    <xf numFmtId="164" fontId="3" fillId="0" borderId="0" xfId="1" applyNumberFormat="1"/>
    <xf numFmtId="164" fontId="4" fillId="0" borderId="0" xfId="1" applyNumberFormat="1" applyFont="1"/>
    <xf numFmtId="164" fontId="3" fillId="0" borderId="0" xfId="1" applyNumberFormat="1" applyAlignment="1">
      <alignment horizontal="right"/>
    </xf>
    <xf numFmtId="3" fontId="1" fillId="0" borderId="0" xfId="0" applyNumberFormat="1" applyFont="1"/>
    <xf numFmtId="164" fontId="1" fillId="0" borderId="0" xfId="0" applyNumberFormat="1" applyFont="1"/>
  </cellXfs>
  <cellStyles count="2">
    <cellStyle name="Normal" xfId="0" builtinId="0"/>
    <cellStyle name="Normal 20" xfId="1" xr:uid="{4DC8313F-B847-4F70-BA63-58EE1A2F7C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Q3_22_Final%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ockExport"/>
      <sheetName val="2020 (non 3rd party Synds) "/>
      <sheetName val="2021 (non 3rd party Synds) "/>
      <sheetName val="QMA109, 2020 and 2021 YOA"/>
      <sheetName val="&gt;&gt;&gt; Data tabs &gt;&gt;&gt;"/>
      <sheetName val="2020 Capacity"/>
      <sheetName val="2021 Capacity"/>
      <sheetName val="Q3'22 QMA 120 Data"/>
      <sheetName val="Synd and MA Name"/>
      <sheetName val="List of Sch3 Syndicate Q4'21"/>
      <sheetName val="Sheet8"/>
    </sheetNames>
    <sheetDataSet>
      <sheetData sheetId="0"/>
      <sheetData sheetId="1">
        <row r="41">
          <cell r="C41">
            <v>23295322.704</v>
          </cell>
        </row>
      </sheetData>
      <sheetData sheetId="2">
        <row r="41">
          <cell r="C41">
            <v>25135162456</v>
          </cell>
        </row>
      </sheetData>
      <sheetData sheetId="3"/>
      <sheetData sheetId="4"/>
      <sheetData sheetId="5">
        <row r="5">
          <cell r="B5">
            <v>33</v>
          </cell>
          <cell r="C5" t="str">
            <v>Hiscox Syndicates Limited</v>
          </cell>
          <cell r="D5" t="str">
            <v>1915C</v>
          </cell>
          <cell r="E5">
            <v>2020</v>
          </cell>
          <cell r="F5">
            <v>1698078341</v>
          </cell>
        </row>
        <row r="6">
          <cell r="B6">
            <v>218</v>
          </cell>
          <cell r="C6" t="str">
            <v>IQUW Syndicate Management Limited</v>
          </cell>
          <cell r="D6" t="str">
            <v>0512G</v>
          </cell>
          <cell r="E6">
            <v>2020</v>
          </cell>
          <cell r="F6">
            <v>480000000</v>
          </cell>
        </row>
        <row r="7">
          <cell r="B7">
            <v>318</v>
          </cell>
          <cell r="C7" t="str">
            <v>Cincinnati Global Underwriting Agency Limited</v>
          </cell>
          <cell r="D7" t="str">
            <v>2062J</v>
          </cell>
          <cell r="E7">
            <v>2020</v>
          </cell>
          <cell r="F7">
            <v>232497989</v>
          </cell>
        </row>
        <row r="8">
          <cell r="B8">
            <v>382</v>
          </cell>
          <cell r="C8" t="str">
            <v>Hardy (Underwriting Agencies) Limited</v>
          </cell>
          <cell r="D8" t="str">
            <v>0832X</v>
          </cell>
          <cell r="E8">
            <v>2020</v>
          </cell>
          <cell r="F8">
            <v>330000000</v>
          </cell>
        </row>
        <row r="9">
          <cell r="B9">
            <v>386</v>
          </cell>
          <cell r="C9" t="str">
            <v>QBE Underwriting Limited</v>
          </cell>
          <cell r="D9" t="str">
            <v>1010E</v>
          </cell>
          <cell r="E9">
            <v>2020</v>
          </cell>
          <cell r="F9">
            <v>316544734</v>
          </cell>
        </row>
        <row r="10">
          <cell r="B10">
            <v>435</v>
          </cell>
          <cell r="C10" t="str">
            <v>Faraday Underwriting Limited</v>
          </cell>
          <cell r="D10" t="str">
            <v>1185A</v>
          </cell>
          <cell r="E10">
            <v>2020</v>
          </cell>
          <cell r="F10">
            <v>435000000</v>
          </cell>
        </row>
        <row r="11">
          <cell r="B11">
            <v>457</v>
          </cell>
          <cell r="C11" t="str">
            <v>Munich Re Syndicate Limited</v>
          </cell>
          <cell r="D11" t="str">
            <v>1144H</v>
          </cell>
          <cell r="E11">
            <v>2020</v>
          </cell>
          <cell r="F11">
            <v>525000000</v>
          </cell>
        </row>
        <row r="12">
          <cell r="B12">
            <v>510</v>
          </cell>
          <cell r="C12" t="str">
            <v>Tokio Marine Kiln Syndicates Limited</v>
          </cell>
          <cell r="D12" t="str">
            <v>1041K</v>
          </cell>
          <cell r="E12">
            <v>2020</v>
          </cell>
          <cell r="F12">
            <v>1303289992</v>
          </cell>
        </row>
        <row r="13">
          <cell r="B13">
            <v>557</v>
          </cell>
          <cell r="C13" t="str">
            <v>Tokio Marine Kiln Syndicates Limited</v>
          </cell>
          <cell r="D13" t="str">
            <v>1041K</v>
          </cell>
          <cell r="E13">
            <v>2020</v>
          </cell>
          <cell r="F13">
            <v>40037236</v>
          </cell>
        </row>
        <row r="14">
          <cell r="B14">
            <v>609</v>
          </cell>
          <cell r="C14" t="str">
            <v>Atrium Underwriters Limited</v>
          </cell>
          <cell r="D14" t="str">
            <v>0045E</v>
          </cell>
          <cell r="E14">
            <v>2020</v>
          </cell>
          <cell r="F14">
            <v>523824477</v>
          </cell>
        </row>
        <row r="15">
          <cell r="B15">
            <v>623</v>
          </cell>
          <cell r="C15" t="str">
            <v>Beazley Furlonge Limited</v>
          </cell>
          <cell r="D15" t="str">
            <v>0064H</v>
          </cell>
          <cell r="E15">
            <v>2020</v>
          </cell>
          <cell r="F15">
            <v>422558654</v>
          </cell>
        </row>
        <row r="16">
          <cell r="B16">
            <v>727</v>
          </cell>
          <cell r="C16" t="str">
            <v>S.A. Meacock &amp; Company Limited</v>
          </cell>
          <cell r="D16" t="str">
            <v>2043F</v>
          </cell>
          <cell r="E16">
            <v>2020</v>
          </cell>
          <cell r="F16">
            <v>84553757</v>
          </cell>
        </row>
        <row r="17">
          <cell r="B17">
            <v>1084</v>
          </cell>
          <cell r="C17" t="str">
            <v>Chaucer Syndicates Limited</v>
          </cell>
          <cell r="D17" t="str">
            <v>1688J</v>
          </cell>
          <cell r="E17">
            <v>2020</v>
          </cell>
          <cell r="F17">
            <v>1000000000</v>
          </cell>
        </row>
        <row r="18">
          <cell r="B18">
            <v>1110</v>
          </cell>
          <cell r="C18" t="str">
            <v>Vibe Syndicate Management Limited</v>
          </cell>
          <cell r="D18" t="str">
            <v>2079N</v>
          </cell>
          <cell r="E18">
            <v>2020</v>
          </cell>
          <cell r="F18">
            <v>3000000</v>
          </cell>
        </row>
        <row r="19">
          <cell r="B19">
            <v>1176</v>
          </cell>
          <cell r="C19" t="str">
            <v>Chaucer Syndicates Limited</v>
          </cell>
          <cell r="D19" t="str">
            <v>1688J</v>
          </cell>
          <cell r="E19">
            <v>2020</v>
          </cell>
          <cell r="F19">
            <v>46403294</v>
          </cell>
        </row>
        <row r="20">
          <cell r="B20">
            <v>1183</v>
          </cell>
          <cell r="C20" t="str">
            <v>Talbot Underwriting Ltd</v>
          </cell>
          <cell r="D20" t="str">
            <v>0021A</v>
          </cell>
          <cell r="E20">
            <v>2020</v>
          </cell>
          <cell r="F20">
            <v>650000000</v>
          </cell>
        </row>
        <row r="21">
          <cell r="B21">
            <v>1200</v>
          </cell>
          <cell r="C21" t="str">
            <v>Argo Managing Agency Limited</v>
          </cell>
          <cell r="D21" t="str">
            <v>2055H</v>
          </cell>
          <cell r="E21">
            <v>2020</v>
          </cell>
          <cell r="F21">
            <v>450000000</v>
          </cell>
        </row>
        <row r="22">
          <cell r="B22">
            <v>1218</v>
          </cell>
          <cell r="C22" t="str">
            <v>Newline Underwriting Management Limited</v>
          </cell>
          <cell r="D22" t="str">
            <v>2042X</v>
          </cell>
          <cell r="E22">
            <v>2020</v>
          </cell>
          <cell r="F22">
            <v>165000000</v>
          </cell>
        </row>
        <row r="23">
          <cell r="B23">
            <v>1221</v>
          </cell>
          <cell r="C23" t="str">
            <v>Navigators Underwriting Agency Limited</v>
          </cell>
          <cell r="D23" t="str">
            <v>1184L</v>
          </cell>
          <cell r="E23">
            <v>2020</v>
          </cell>
          <cell r="F23">
            <v>265000000</v>
          </cell>
        </row>
        <row r="24">
          <cell r="B24">
            <v>1225</v>
          </cell>
          <cell r="C24" t="str">
            <v>AEGIS Managing Agency Limited</v>
          </cell>
          <cell r="D24" t="str">
            <v>2063X</v>
          </cell>
          <cell r="E24">
            <v>2020</v>
          </cell>
          <cell r="F24">
            <v>538976381</v>
          </cell>
        </row>
        <row r="25">
          <cell r="B25">
            <v>1274</v>
          </cell>
          <cell r="C25" t="str">
            <v>Antares Managing Agency Limited</v>
          </cell>
          <cell r="D25" t="str">
            <v>2089Z</v>
          </cell>
          <cell r="E25">
            <v>2020</v>
          </cell>
          <cell r="F25">
            <v>375000000</v>
          </cell>
        </row>
        <row r="26">
          <cell r="B26">
            <v>1301</v>
          </cell>
          <cell r="C26" t="str">
            <v>Enstar Managing Agency Limited</v>
          </cell>
          <cell r="D26" t="str">
            <v>2105L</v>
          </cell>
          <cell r="E26">
            <v>2020</v>
          </cell>
          <cell r="F26">
            <v>185788279</v>
          </cell>
        </row>
        <row r="27">
          <cell r="B27">
            <v>1414</v>
          </cell>
          <cell r="C27" t="str">
            <v>Ascot Underwriting Limited</v>
          </cell>
          <cell r="D27" t="str">
            <v>2067K</v>
          </cell>
          <cell r="E27">
            <v>2020</v>
          </cell>
          <cell r="F27">
            <v>650000000</v>
          </cell>
        </row>
        <row r="28">
          <cell r="B28">
            <v>1458</v>
          </cell>
          <cell r="C28" t="str">
            <v>RenaissanceRe Syndicate Management Limited</v>
          </cell>
          <cell r="D28" t="str">
            <v>1295Z</v>
          </cell>
          <cell r="E28">
            <v>2020</v>
          </cell>
          <cell r="F28">
            <v>529780251</v>
          </cell>
        </row>
        <row r="29">
          <cell r="B29">
            <v>1492</v>
          </cell>
          <cell r="C29" t="str">
            <v>Probitas Managing Agency Limited</v>
          </cell>
          <cell r="D29" t="str">
            <v>2103S</v>
          </cell>
          <cell r="E29">
            <v>2020</v>
          </cell>
          <cell r="F29">
            <v>118800000</v>
          </cell>
        </row>
        <row r="30">
          <cell r="B30">
            <v>1686</v>
          </cell>
          <cell r="C30" t="str">
            <v>AXIS Managing Agency Limited</v>
          </cell>
          <cell r="D30" t="str">
            <v>2101Z</v>
          </cell>
          <cell r="E30">
            <v>2020</v>
          </cell>
          <cell r="F30">
            <v>1000000000</v>
          </cell>
        </row>
        <row r="31">
          <cell r="B31">
            <v>1729</v>
          </cell>
          <cell r="C31" t="str">
            <v>Dale Managing Agency Limited</v>
          </cell>
          <cell r="D31" t="str">
            <v>2106A</v>
          </cell>
          <cell r="E31">
            <v>2020</v>
          </cell>
          <cell r="F31">
            <v>134857143</v>
          </cell>
        </row>
        <row r="32">
          <cell r="B32">
            <v>1840</v>
          </cell>
          <cell r="C32" t="str">
            <v>Munich Re Syndicate Limited</v>
          </cell>
          <cell r="D32" t="str">
            <v>1144H</v>
          </cell>
          <cell r="E32">
            <v>2020</v>
          </cell>
          <cell r="F32">
            <v>19375000</v>
          </cell>
        </row>
        <row r="33">
          <cell r="B33">
            <v>1856</v>
          </cell>
          <cell r="C33" t="str">
            <v>IQUW Syndicate Management Limited</v>
          </cell>
          <cell r="D33" t="str">
            <v>0512G</v>
          </cell>
          <cell r="E33">
            <v>2020</v>
          </cell>
          <cell r="F33">
            <v>109174000</v>
          </cell>
        </row>
        <row r="34">
          <cell r="B34">
            <v>1861</v>
          </cell>
          <cell r="C34" t="str">
            <v>Canopius Managing Agents Limited</v>
          </cell>
          <cell r="D34" t="str">
            <v>0228D</v>
          </cell>
          <cell r="E34">
            <v>2020</v>
          </cell>
          <cell r="F34">
            <v>550000000</v>
          </cell>
        </row>
        <row r="35">
          <cell r="B35">
            <v>1880</v>
          </cell>
          <cell r="C35" t="str">
            <v>Tokio Marine Kiln Syndicates Limited</v>
          </cell>
          <cell r="D35" t="str">
            <v>1041K</v>
          </cell>
          <cell r="E35">
            <v>2020</v>
          </cell>
          <cell r="F35">
            <v>360000000</v>
          </cell>
        </row>
        <row r="36">
          <cell r="B36">
            <v>1892</v>
          </cell>
          <cell r="C36" t="str">
            <v>Asta Managing Agency Limited</v>
          </cell>
          <cell r="D36" t="str">
            <v>0117V</v>
          </cell>
          <cell r="E36">
            <v>2020</v>
          </cell>
          <cell r="F36">
            <v>17100000</v>
          </cell>
        </row>
        <row r="37">
          <cell r="B37">
            <v>1910</v>
          </cell>
          <cell r="C37" t="str">
            <v>Ariel Re Managing Agency Limited</v>
          </cell>
          <cell r="D37" t="str">
            <v>2107H</v>
          </cell>
          <cell r="E37">
            <v>2020</v>
          </cell>
          <cell r="F37">
            <v>264483743</v>
          </cell>
        </row>
        <row r="38">
          <cell r="B38">
            <v>1919</v>
          </cell>
          <cell r="C38" t="str">
            <v>Starr Managing Agents Limited</v>
          </cell>
          <cell r="D38" t="str">
            <v>2083J</v>
          </cell>
          <cell r="E38">
            <v>2020</v>
          </cell>
          <cell r="F38">
            <v>300000000</v>
          </cell>
        </row>
        <row r="39">
          <cell r="B39">
            <v>1945</v>
          </cell>
          <cell r="C39" t="str">
            <v>Sirius International Managing Agency Limited</v>
          </cell>
          <cell r="D39" t="str">
            <v>2097H</v>
          </cell>
          <cell r="E39">
            <v>2020</v>
          </cell>
          <cell r="F39">
            <v>91000000</v>
          </cell>
        </row>
        <row r="40">
          <cell r="B40">
            <v>1947</v>
          </cell>
          <cell r="C40" t="str">
            <v>Hamilton Managing Agency Limited</v>
          </cell>
          <cell r="D40" t="str">
            <v>2080E</v>
          </cell>
          <cell r="E40">
            <v>2020</v>
          </cell>
          <cell r="F40">
            <v>82000000</v>
          </cell>
        </row>
        <row r="41">
          <cell r="B41">
            <v>1955</v>
          </cell>
          <cell r="C41" t="str">
            <v>Arch Managing Agency Limited</v>
          </cell>
          <cell r="D41" t="str">
            <v>2091Z</v>
          </cell>
          <cell r="E41">
            <v>2020</v>
          </cell>
          <cell r="F41">
            <v>232200902</v>
          </cell>
        </row>
        <row r="42">
          <cell r="B42">
            <v>1967</v>
          </cell>
          <cell r="C42" t="str">
            <v>W R Berkley Syndicate Management Limited</v>
          </cell>
          <cell r="D42" t="str">
            <v>2093S</v>
          </cell>
          <cell r="E42">
            <v>2020</v>
          </cell>
          <cell r="F42">
            <v>325000000</v>
          </cell>
        </row>
        <row r="43">
          <cell r="B43">
            <v>1969</v>
          </cell>
          <cell r="C43" t="str">
            <v xml:space="preserve"> Apollo Syndicate Management Limited</v>
          </cell>
          <cell r="D43" t="str">
            <v>2100K</v>
          </cell>
          <cell r="E43">
            <v>2020</v>
          </cell>
          <cell r="F43">
            <v>250000000</v>
          </cell>
        </row>
        <row r="44">
          <cell r="B44">
            <v>1971</v>
          </cell>
          <cell r="C44" t="str">
            <v xml:space="preserve"> Apollo Syndicate Management Limited</v>
          </cell>
          <cell r="D44" t="str">
            <v>2100K</v>
          </cell>
          <cell r="E44">
            <v>2020</v>
          </cell>
          <cell r="F44">
            <v>115000000</v>
          </cell>
        </row>
        <row r="45">
          <cell r="B45">
            <v>1975</v>
          </cell>
          <cell r="C45" t="str">
            <v>Coverys Managing Agency Limited</v>
          </cell>
          <cell r="D45" t="str">
            <v>2075A</v>
          </cell>
          <cell r="E45">
            <v>2020</v>
          </cell>
          <cell r="F45">
            <v>50000000</v>
          </cell>
        </row>
        <row r="46">
          <cell r="B46">
            <v>1991</v>
          </cell>
          <cell r="C46" t="str">
            <v>Coverys Managing Agency Limited</v>
          </cell>
          <cell r="D46" t="str">
            <v>2075A</v>
          </cell>
          <cell r="E46">
            <v>2020</v>
          </cell>
          <cell r="F46">
            <v>110000000</v>
          </cell>
        </row>
        <row r="47">
          <cell r="B47">
            <v>2001</v>
          </cell>
          <cell r="C47" t="str">
            <v>MS Amlin Underwriting Limited</v>
          </cell>
          <cell r="D47" t="str">
            <v>1901D</v>
          </cell>
          <cell r="E47">
            <v>2020</v>
          </cell>
          <cell r="F47">
            <v>1600000000</v>
          </cell>
        </row>
        <row r="48">
          <cell r="B48">
            <v>2003</v>
          </cell>
          <cell r="C48" t="str">
            <v>AXA XL Underwriting Agencies Limited</v>
          </cell>
          <cell r="D48" t="str">
            <v>0230D</v>
          </cell>
          <cell r="E48">
            <v>2020</v>
          </cell>
          <cell r="F48">
            <v>1348747638</v>
          </cell>
        </row>
        <row r="49">
          <cell r="B49">
            <v>2010</v>
          </cell>
          <cell r="C49" t="str">
            <v>Lancashire Syndicates Limited</v>
          </cell>
          <cell r="D49" t="str">
            <v>1324C</v>
          </cell>
          <cell r="E49">
            <v>2020</v>
          </cell>
          <cell r="F49">
            <v>305877306</v>
          </cell>
        </row>
        <row r="50">
          <cell r="B50">
            <v>2012</v>
          </cell>
          <cell r="C50" t="str">
            <v>Arch Managing Agency Limited</v>
          </cell>
          <cell r="D50" t="str">
            <v>2091Z</v>
          </cell>
          <cell r="E50">
            <v>2020</v>
          </cell>
          <cell r="F50">
            <v>200000000</v>
          </cell>
        </row>
        <row r="51">
          <cell r="B51">
            <v>2015</v>
          </cell>
          <cell r="C51" t="str">
            <v>SCOR Managing Agency Ltd</v>
          </cell>
          <cell r="D51" t="str">
            <v>2095L</v>
          </cell>
          <cell r="E51">
            <v>2020</v>
          </cell>
          <cell r="F51">
            <v>181000000</v>
          </cell>
        </row>
        <row r="52">
          <cell r="B52">
            <v>2019</v>
          </cell>
          <cell r="C52" t="str">
            <v>Talbot Underwriting Ltd</v>
          </cell>
          <cell r="D52" t="str">
            <v>0021A</v>
          </cell>
          <cell r="E52">
            <v>2020</v>
          </cell>
          <cell r="F52">
            <v>450000000</v>
          </cell>
        </row>
        <row r="53">
          <cell r="B53">
            <v>2121</v>
          </cell>
          <cell r="C53" t="str">
            <v>Argenta Syndicate Management Limited</v>
          </cell>
          <cell r="D53" t="str">
            <v>2059B</v>
          </cell>
          <cell r="E53">
            <v>2020</v>
          </cell>
          <cell r="F53">
            <v>424735748</v>
          </cell>
        </row>
        <row r="54">
          <cell r="B54">
            <v>2232</v>
          </cell>
          <cell r="C54" t="str">
            <v>Allied World Managing Agency Limited</v>
          </cell>
          <cell r="D54" t="str">
            <v>2096A</v>
          </cell>
          <cell r="E54">
            <v>2020</v>
          </cell>
          <cell r="F54">
            <v>201102759</v>
          </cell>
        </row>
        <row r="55">
          <cell r="B55">
            <v>2288</v>
          </cell>
          <cell r="C55" t="str">
            <v>Asta Managing Agency Limited</v>
          </cell>
          <cell r="D55" t="str">
            <v>0117V</v>
          </cell>
          <cell r="E55">
            <v>2020</v>
          </cell>
          <cell r="F55">
            <v>56798116</v>
          </cell>
        </row>
        <row r="56">
          <cell r="B56">
            <v>2357</v>
          </cell>
          <cell r="C56" t="str">
            <v xml:space="preserve"> Nephila Syndicate Management Limited</v>
          </cell>
          <cell r="D56" t="str">
            <v>2102G</v>
          </cell>
          <cell r="E56">
            <v>2020</v>
          </cell>
          <cell r="F56">
            <v>419916797</v>
          </cell>
        </row>
        <row r="57">
          <cell r="B57">
            <v>2468</v>
          </cell>
          <cell r="C57" t="str">
            <v>RiverStone Managing Agency Ltd</v>
          </cell>
          <cell r="D57" t="str">
            <v>2046K</v>
          </cell>
          <cell r="E57">
            <v>2020</v>
          </cell>
          <cell r="F57">
            <v>337000000</v>
          </cell>
        </row>
        <row r="58">
          <cell r="B58">
            <v>2488</v>
          </cell>
          <cell r="C58" t="str">
            <v>Chubb Underwriting Agencies Limited</v>
          </cell>
          <cell r="D58" t="str">
            <v>0256E</v>
          </cell>
          <cell r="E58">
            <v>2020</v>
          </cell>
          <cell r="F58">
            <v>480000000</v>
          </cell>
        </row>
        <row r="59">
          <cell r="B59">
            <v>2525</v>
          </cell>
          <cell r="C59" t="str">
            <v>Asta Managing Agency Limited</v>
          </cell>
          <cell r="D59" t="str">
            <v>0117V</v>
          </cell>
          <cell r="E59">
            <v>2020</v>
          </cell>
          <cell r="F59">
            <v>79358596</v>
          </cell>
        </row>
        <row r="60">
          <cell r="B60">
            <v>2623</v>
          </cell>
          <cell r="C60" t="str">
            <v>Beazley Furlonge Limited</v>
          </cell>
          <cell r="D60" t="str">
            <v>0064H</v>
          </cell>
          <cell r="E60">
            <v>2020</v>
          </cell>
          <cell r="F60">
            <v>1932400000</v>
          </cell>
        </row>
        <row r="61">
          <cell r="B61">
            <v>2689</v>
          </cell>
          <cell r="C61" t="str">
            <v>Asta Managing Agency Limited</v>
          </cell>
          <cell r="D61" t="str">
            <v>0117V</v>
          </cell>
          <cell r="E61">
            <v>2020</v>
          </cell>
          <cell r="F61">
            <v>70302995</v>
          </cell>
        </row>
        <row r="62">
          <cell r="B62">
            <v>2786</v>
          </cell>
          <cell r="C62" t="str">
            <v>Asta Managing Agency Limited</v>
          </cell>
          <cell r="D62" t="str">
            <v>0117V</v>
          </cell>
          <cell r="E62">
            <v>2020</v>
          </cell>
          <cell r="F62">
            <v>150000000</v>
          </cell>
        </row>
        <row r="63">
          <cell r="B63">
            <v>2791</v>
          </cell>
          <cell r="C63" t="str">
            <v>Managing Agency Partners Limited</v>
          </cell>
          <cell r="D63" t="str">
            <v>2061B</v>
          </cell>
          <cell r="E63">
            <v>2020</v>
          </cell>
          <cell r="F63">
            <v>399855499</v>
          </cell>
        </row>
        <row r="64">
          <cell r="B64">
            <v>2987</v>
          </cell>
          <cell r="C64" t="str">
            <v>Brit Syndicates Limited</v>
          </cell>
          <cell r="D64" t="str">
            <v>1924A</v>
          </cell>
          <cell r="E64">
            <v>2020</v>
          </cell>
          <cell r="F64">
            <v>1590000000</v>
          </cell>
        </row>
        <row r="65">
          <cell r="B65">
            <v>2988</v>
          </cell>
          <cell r="C65" t="str">
            <v>Brit Syndicates Limited</v>
          </cell>
          <cell r="D65" t="str">
            <v>1924A</v>
          </cell>
          <cell r="E65">
            <v>2020</v>
          </cell>
          <cell r="F65">
            <v>148950000</v>
          </cell>
        </row>
        <row r="66">
          <cell r="B66">
            <v>2999</v>
          </cell>
          <cell r="C66" t="str">
            <v>QBE Underwriting Limited</v>
          </cell>
          <cell r="D66" t="str">
            <v>1010E</v>
          </cell>
          <cell r="E66">
            <v>2020</v>
          </cell>
          <cell r="F66">
            <v>1100000000</v>
          </cell>
        </row>
        <row r="67">
          <cell r="B67">
            <v>3000</v>
          </cell>
          <cell r="C67" t="str">
            <v>Markel Syndicate Management Limited</v>
          </cell>
          <cell r="D67" t="str">
            <v>1975X</v>
          </cell>
          <cell r="E67">
            <v>2020</v>
          </cell>
          <cell r="F67">
            <v>475000000</v>
          </cell>
        </row>
        <row r="68">
          <cell r="B68">
            <v>3002</v>
          </cell>
          <cell r="C68" t="str">
            <v>AXA XL Underwriting Agencies Limited</v>
          </cell>
          <cell r="D68" t="str">
            <v>0230D</v>
          </cell>
          <cell r="E68">
            <v>2020</v>
          </cell>
          <cell r="F68">
            <v>45151743</v>
          </cell>
        </row>
        <row r="69">
          <cell r="B69">
            <v>3010</v>
          </cell>
          <cell r="C69" t="str">
            <v>Lancashire Syndicates Limited</v>
          </cell>
          <cell r="D69" t="str">
            <v>1324C</v>
          </cell>
          <cell r="E69">
            <v>2020</v>
          </cell>
          <cell r="F69">
            <v>150000000</v>
          </cell>
        </row>
        <row r="70">
          <cell r="B70">
            <v>3268</v>
          </cell>
          <cell r="C70" t="str">
            <v>IQUW Syndicate Management Limited</v>
          </cell>
          <cell r="D70" t="str">
            <v>0512G</v>
          </cell>
          <cell r="E70">
            <v>2020</v>
          </cell>
          <cell r="F70">
            <v>106425000</v>
          </cell>
        </row>
        <row r="71">
          <cell r="B71">
            <v>3622</v>
          </cell>
          <cell r="C71" t="str">
            <v>Beazley Furlonge Limited</v>
          </cell>
          <cell r="D71" t="str">
            <v>0064H</v>
          </cell>
          <cell r="E71">
            <v>2020</v>
          </cell>
          <cell r="F71">
            <v>25900000</v>
          </cell>
        </row>
        <row r="72">
          <cell r="B72">
            <v>3623</v>
          </cell>
          <cell r="C72" t="str">
            <v>Beazley Furlonge Limited</v>
          </cell>
          <cell r="D72" t="str">
            <v>0064H</v>
          </cell>
          <cell r="E72">
            <v>2020</v>
          </cell>
          <cell r="F72">
            <v>71900000</v>
          </cell>
        </row>
        <row r="73">
          <cell r="B73">
            <v>3624</v>
          </cell>
          <cell r="C73" t="str">
            <v>Hiscox Syndicates Limited</v>
          </cell>
          <cell r="D73" t="str">
            <v>1915C</v>
          </cell>
          <cell r="E73">
            <v>2020</v>
          </cell>
          <cell r="F73">
            <v>400000000</v>
          </cell>
        </row>
        <row r="74">
          <cell r="B74">
            <v>3902</v>
          </cell>
          <cell r="C74" t="str">
            <v>Ark Syndicate Management Limited</v>
          </cell>
          <cell r="D74" t="str">
            <v>2081N</v>
          </cell>
          <cell r="E74">
            <v>2020</v>
          </cell>
          <cell r="F74">
            <v>120000000</v>
          </cell>
        </row>
        <row r="75">
          <cell r="B75">
            <v>4000</v>
          </cell>
          <cell r="C75" t="str">
            <v>Hamilton Managing Agency Limited</v>
          </cell>
          <cell r="D75" t="str">
            <v>2080E</v>
          </cell>
          <cell r="E75">
            <v>2020</v>
          </cell>
          <cell r="F75">
            <v>340000000</v>
          </cell>
        </row>
        <row r="76">
          <cell r="B76">
            <v>4020</v>
          </cell>
          <cell r="C76" t="str">
            <v>Ark Syndicate Management Limited</v>
          </cell>
          <cell r="D76" t="str">
            <v>2081N</v>
          </cell>
          <cell r="E76">
            <v>2020</v>
          </cell>
          <cell r="F76">
            <v>300000000</v>
          </cell>
        </row>
        <row r="77">
          <cell r="B77">
            <v>4141</v>
          </cell>
          <cell r="C77" t="str">
            <v>HCC Underwriting Agency Ltd</v>
          </cell>
          <cell r="D77" t="str">
            <v>2074L</v>
          </cell>
          <cell r="E77">
            <v>2020</v>
          </cell>
          <cell r="F77">
            <v>225000000</v>
          </cell>
        </row>
        <row r="78">
          <cell r="B78">
            <v>4242</v>
          </cell>
          <cell r="C78" t="str">
            <v>Asta Managing Agency Limited</v>
          </cell>
          <cell r="D78" t="str">
            <v>0117V</v>
          </cell>
          <cell r="E78">
            <v>2020</v>
          </cell>
          <cell r="F78">
            <v>165000000</v>
          </cell>
        </row>
        <row r="79">
          <cell r="B79">
            <v>4444</v>
          </cell>
          <cell r="C79" t="str">
            <v>Canopius Managing Agents Limited</v>
          </cell>
          <cell r="D79" t="str">
            <v>0228D</v>
          </cell>
          <cell r="E79">
            <v>2020</v>
          </cell>
          <cell r="F79">
            <v>1048096672</v>
          </cell>
        </row>
        <row r="80">
          <cell r="B80">
            <v>4472</v>
          </cell>
          <cell r="C80" t="str">
            <v>Liberty Managing Agency Limited</v>
          </cell>
          <cell r="D80" t="str">
            <v>1967H</v>
          </cell>
          <cell r="E80">
            <v>2020</v>
          </cell>
          <cell r="F80">
            <v>1100000000</v>
          </cell>
        </row>
        <row r="81">
          <cell r="B81">
            <v>4711</v>
          </cell>
          <cell r="C81" t="str">
            <v>Aspen Managing Agency Limited</v>
          </cell>
          <cell r="D81" t="str">
            <v>2084X</v>
          </cell>
          <cell r="E81">
            <v>2020</v>
          </cell>
          <cell r="F81">
            <v>565000000</v>
          </cell>
        </row>
        <row r="82">
          <cell r="B82">
            <v>4747</v>
          </cell>
          <cell r="C82" t="str">
            <v>Asta Managing Agency Limited</v>
          </cell>
          <cell r="D82" t="str">
            <v>0117V</v>
          </cell>
          <cell r="E82">
            <v>2020</v>
          </cell>
          <cell r="F82">
            <v>11739750</v>
          </cell>
        </row>
        <row r="83">
          <cell r="B83">
            <v>5000</v>
          </cell>
          <cell r="C83" t="str">
            <v>Travelers Syndicate Management Limited</v>
          </cell>
          <cell r="D83" t="str">
            <v>1993N</v>
          </cell>
          <cell r="E83">
            <v>2020</v>
          </cell>
          <cell r="F83">
            <v>260000000</v>
          </cell>
        </row>
        <row r="84">
          <cell r="B84">
            <v>5151</v>
          </cell>
          <cell r="C84" t="str">
            <v>Endurance at Lloyd's Limited</v>
          </cell>
          <cell r="D84" t="str">
            <v>2086Q</v>
          </cell>
          <cell r="E84">
            <v>2020</v>
          </cell>
          <cell r="F84">
            <v>400000000</v>
          </cell>
        </row>
        <row r="85">
          <cell r="B85">
            <v>5623</v>
          </cell>
          <cell r="C85" t="str">
            <v>Beazley Furlonge Limited</v>
          </cell>
          <cell r="D85" t="str">
            <v>0064H</v>
          </cell>
          <cell r="E85">
            <v>2020</v>
          </cell>
          <cell r="F85">
            <v>83454568</v>
          </cell>
        </row>
        <row r="86">
          <cell r="B86">
            <v>5886</v>
          </cell>
          <cell r="C86" t="str">
            <v>Blenheim Underwriting Limited</v>
          </cell>
          <cell r="D86" t="str">
            <v>2104D</v>
          </cell>
          <cell r="E86">
            <v>2020</v>
          </cell>
          <cell r="F86">
            <v>249696312</v>
          </cell>
        </row>
        <row r="87">
          <cell r="B87">
            <v>6103</v>
          </cell>
          <cell r="C87" t="str">
            <v>Managing Agency Partners Limited</v>
          </cell>
          <cell r="D87" t="str">
            <v>2061B</v>
          </cell>
          <cell r="E87">
            <v>2020</v>
          </cell>
          <cell r="F87">
            <v>49862537</v>
          </cell>
        </row>
        <row r="88">
          <cell r="B88">
            <v>6104</v>
          </cell>
          <cell r="C88" t="str">
            <v>Hiscox Syndicates Limited</v>
          </cell>
          <cell r="D88" t="str">
            <v>1915C</v>
          </cell>
          <cell r="E88">
            <v>2020</v>
          </cell>
          <cell r="F88">
            <v>44362997</v>
          </cell>
        </row>
        <row r="89">
          <cell r="B89">
            <v>6107</v>
          </cell>
          <cell r="C89" t="str">
            <v>Beazley Furlonge Limited</v>
          </cell>
          <cell r="D89" t="str">
            <v>0064H</v>
          </cell>
          <cell r="E89">
            <v>2020</v>
          </cell>
          <cell r="F89">
            <v>69545403</v>
          </cell>
        </row>
        <row r="90">
          <cell r="B90">
            <v>6117</v>
          </cell>
          <cell r="C90" t="str">
            <v>Ariel Re Managing Agency Limited</v>
          </cell>
          <cell r="D90" t="str">
            <v>2107H</v>
          </cell>
          <cell r="E90">
            <v>2020</v>
          </cell>
          <cell r="F90">
            <v>80438357</v>
          </cell>
        </row>
        <row r="91">
          <cell r="B91">
            <v>6125</v>
          </cell>
          <cell r="C91" t="str">
            <v>Hamilton Managing Agency Limited</v>
          </cell>
          <cell r="D91" t="str">
            <v>2080E</v>
          </cell>
          <cell r="E91">
            <v>2020</v>
          </cell>
          <cell r="F91">
            <v>23000000</v>
          </cell>
        </row>
        <row r="92">
          <cell r="B92">
            <v>6131</v>
          </cell>
          <cell r="C92" t="str">
            <v>Dale Managing Agency Limited</v>
          </cell>
          <cell r="D92" t="str">
            <v>2106A</v>
          </cell>
          <cell r="E92">
            <v>2020</v>
          </cell>
          <cell r="F92">
            <v>12000000</v>
          </cell>
        </row>
        <row r="93">
          <cell r="B93">
            <v>6132</v>
          </cell>
          <cell r="C93" t="str">
            <v>Arch Managing Agency Limited</v>
          </cell>
          <cell r="D93" t="str">
            <v>2091Z</v>
          </cell>
          <cell r="E93">
            <v>2020</v>
          </cell>
          <cell r="F93">
            <v>44325211</v>
          </cell>
        </row>
        <row r="94">
          <cell r="B94">
            <v>6133</v>
          </cell>
          <cell r="C94" t="str">
            <v xml:space="preserve"> Apollo Syndicate Management Limited</v>
          </cell>
          <cell r="D94" t="str">
            <v>2100K</v>
          </cell>
          <cell r="E94">
            <v>2020</v>
          </cell>
          <cell r="F94">
            <v>60000000</v>
          </cell>
        </row>
        <row r="95">
          <cell r="B95">
            <v>6134</v>
          </cell>
          <cell r="C95" t="str">
            <v>Argenta Syndicate Management Limited</v>
          </cell>
          <cell r="D95" t="str">
            <v>2059B</v>
          </cell>
          <cell r="E95">
            <v>2020</v>
          </cell>
          <cell r="F95">
            <v>145000000</v>
          </cell>
        </row>
      </sheetData>
      <sheetData sheetId="6">
        <row r="5">
          <cell r="B5">
            <v>33</v>
          </cell>
          <cell r="C5" t="str">
            <v>Hiscox Syndicates Limited</v>
          </cell>
          <cell r="D5" t="str">
            <v>1915C</v>
          </cell>
          <cell r="E5">
            <v>2021</v>
          </cell>
          <cell r="F5">
            <v>1699385491</v>
          </cell>
        </row>
        <row r="6">
          <cell r="B6">
            <v>218</v>
          </cell>
          <cell r="C6" t="str">
            <v>IQUW Syndicate Management Limited</v>
          </cell>
          <cell r="D6" t="str">
            <v>0512G</v>
          </cell>
          <cell r="E6">
            <v>2021</v>
          </cell>
          <cell r="F6">
            <v>479889654</v>
          </cell>
        </row>
        <row r="7">
          <cell r="B7">
            <v>318</v>
          </cell>
          <cell r="C7" t="str">
            <v>Cincinnati Global Underwriting Agency Limited</v>
          </cell>
          <cell r="D7" t="str">
            <v>2062J</v>
          </cell>
          <cell r="E7">
            <v>2021</v>
          </cell>
          <cell r="F7">
            <v>231739322</v>
          </cell>
        </row>
        <row r="8">
          <cell r="B8">
            <v>382</v>
          </cell>
          <cell r="C8" t="str">
            <v>Hardy (Underwriting Agencies) Limited</v>
          </cell>
          <cell r="D8" t="str">
            <v>0832X</v>
          </cell>
          <cell r="E8">
            <v>2021</v>
          </cell>
          <cell r="F8">
            <v>330000000</v>
          </cell>
        </row>
        <row r="9">
          <cell r="B9">
            <v>386</v>
          </cell>
          <cell r="C9" t="str">
            <v>QBE Underwriting Limited</v>
          </cell>
          <cell r="D9" t="str">
            <v>1010E</v>
          </cell>
          <cell r="E9">
            <v>2021</v>
          </cell>
          <cell r="F9">
            <v>332887164</v>
          </cell>
        </row>
        <row r="10">
          <cell r="B10">
            <v>435</v>
          </cell>
          <cell r="C10" t="str">
            <v>Faraday Underwriting Limited</v>
          </cell>
          <cell r="D10" t="str">
            <v>1185A</v>
          </cell>
          <cell r="E10">
            <v>2021</v>
          </cell>
          <cell r="F10">
            <v>435000000</v>
          </cell>
        </row>
        <row r="11">
          <cell r="B11">
            <v>457</v>
          </cell>
          <cell r="C11" t="str">
            <v>Munich Re Syndicate Limited</v>
          </cell>
          <cell r="D11" t="str">
            <v>1144H</v>
          </cell>
          <cell r="E11">
            <v>2021</v>
          </cell>
          <cell r="F11">
            <v>750000000</v>
          </cell>
        </row>
        <row r="12">
          <cell r="B12">
            <v>510</v>
          </cell>
          <cell r="C12" t="str">
            <v>Tokio Marine Kiln Syndicates Limited</v>
          </cell>
          <cell r="D12" t="str">
            <v>1041K</v>
          </cell>
          <cell r="E12">
            <v>2021</v>
          </cell>
          <cell r="F12">
            <v>1499445211</v>
          </cell>
        </row>
        <row r="13">
          <cell r="B13">
            <v>557</v>
          </cell>
          <cell r="C13" t="str">
            <v>Tokio Marine Kiln Syndicates Limited</v>
          </cell>
          <cell r="D13" t="str">
            <v>1041K</v>
          </cell>
          <cell r="E13">
            <v>2021</v>
          </cell>
          <cell r="F13">
            <v>41263007</v>
          </cell>
        </row>
        <row r="14">
          <cell r="B14">
            <v>609</v>
          </cell>
          <cell r="C14" t="str">
            <v>Atrium Underwriters Limited</v>
          </cell>
          <cell r="D14" t="str">
            <v>0045E</v>
          </cell>
          <cell r="E14">
            <v>2021</v>
          </cell>
          <cell r="F14">
            <v>624853833</v>
          </cell>
        </row>
        <row r="15">
          <cell r="B15">
            <v>623</v>
          </cell>
          <cell r="C15" t="str">
            <v>Beazley Furlonge Limited</v>
          </cell>
          <cell r="D15" t="str">
            <v>0064H</v>
          </cell>
          <cell r="E15">
            <v>2021</v>
          </cell>
          <cell r="F15">
            <v>514759212</v>
          </cell>
        </row>
        <row r="16">
          <cell r="B16">
            <v>727</v>
          </cell>
          <cell r="C16" t="str">
            <v>S.A. Meacock &amp; Company Limited</v>
          </cell>
          <cell r="D16" t="str">
            <v>2043F</v>
          </cell>
          <cell r="E16">
            <v>2021</v>
          </cell>
          <cell r="F16">
            <v>84767486</v>
          </cell>
        </row>
        <row r="17">
          <cell r="B17">
            <v>1084</v>
          </cell>
          <cell r="C17" t="str">
            <v>Chaucer Syndicates Limited</v>
          </cell>
          <cell r="D17" t="str">
            <v>1688J</v>
          </cell>
          <cell r="E17">
            <v>2021</v>
          </cell>
          <cell r="F17">
            <v>1150000000</v>
          </cell>
        </row>
        <row r="18">
          <cell r="B18">
            <v>1176</v>
          </cell>
          <cell r="C18" t="str">
            <v>Chaucer Syndicates Limited</v>
          </cell>
          <cell r="D18" t="str">
            <v>1688J</v>
          </cell>
          <cell r="E18">
            <v>2021</v>
          </cell>
          <cell r="F18">
            <v>46476127</v>
          </cell>
        </row>
        <row r="19">
          <cell r="B19">
            <v>1183</v>
          </cell>
          <cell r="C19" t="str">
            <v>Talbot Underwriting Ltd</v>
          </cell>
          <cell r="D19" t="str">
            <v>0021A</v>
          </cell>
          <cell r="E19">
            <v>2021</v>
          </cell>
          <cell r="F19">
            <v>800000000</v>
          </cell>
        </row>
        <row r="20">
          <cell r="B20">
            <v>1200</v>
          </cell>
          <cell r="C20" t="str">
            <v>Argo Managing Agency Limited</v>
          </cell>
          <cell r="D20" t="str">
            <v>2055H</v>
          </cell>
          <cell r="E20">
            <v>2021</v>
          </cell>
          <cell r="F20">
            <v>500000000</v>
          </cell>
        </row>
        <row r="21">
          <cell r="B21">
            <v>1218</v>
          </cell>
          <cell r="C21" t="str">
            <v>Newline Underwriting Management Limited</v>
          </cell>
          <cell r="D21" t="str">
            <v>2042X</v>
          </cell>
          <cell r="E21">
            <v>2021</v>
          </cell>
          <cell r="F21">
            <v>230000000</v>
          </cell>
        </row>
        <row r="22">
          <cell r="B22">
            <v>1221</v>
          </cell>
          <cell r="C22" t="str">
            <v>Navigators Underwriting Agency Limited</v>
          </cell>
          <cell r="D22" t="str">
            <v>1184L</v>
          </cell>
          <cell r="E22">
            <v>2021</v>
          </cell>
          <cell r="F22">
            <v>275000000</v>
          </cell>
        </row>
        <row r="23">
          <cell r="B23">
            <v>1225</v>
          </cell>
          <cell r="C23" t="str">
            <v>AEGIS Managing Agency Limited</v>
          </cell>
          <cell r="D23" t="str">
            <v>2063X</v>
          </cell>
          <cell r="E23">
            <v>2021</v>
          </cell>
          <cell r="F23">
            <v>695161290</v>
          </cell>
        </row>
        <row r="24">
          <cell r="B24">
            <v>1274</v>
          </cell>
          <cell r="C24" t="str">
            <v>Antares Managing Agency Limited</v>
          </cell>
          <cell r="D24" t="str">
            <v>2089Z</v>
          </cell>
          <cell r="E24">
            <v>2021</v>
          </cell>
          <cell r="F24">
            <v>340000000</v>
          </cell>
        </row>
        <row r="25">
          <cell r="B25">
            <v>1301</v>
          </cell>
          <cell r="C25" t="str">
            <v>Inigo Managing Agent Limited</v>
          </cell>
          <cell r="D25" t="str">
            <v>2094D</v>
          </cell>
          <cell r="E25">
            <v>2021</v>
          </cell>
          <cell r="F25">
            <v>270000000</v>
          </cell>
        </row>
        <row r="26">
          <cell r="B26">
            <v>1414</v>
          </cell>
          <cell r="C26" t="str">
            <v>Ascot Underwriting Limited</v>
          </cell>
          <cell r="D26" t="str">
            <v>2067K</v>
          </cell>
          <cell r="E26">
            <v>2021</v>
          </cell>
          <cell r="F26">
            <v>900000000</v>
          </cell>
        </row>
        <row r="27">
          <cell r="B27">
            <v>1416</v>
          </cell>
          <cell r="C27" t="str">
            <v>Asta Managing Agency Limited</v>
          </cell>
          <cell r="D27" t="str">
            <v>0117V</v>
          </cell>
          <cell r="E27">
            <v>2021</v>
          </cell>
          <cell r="F27">
            <v>10000000</v>
          </cell>
        </row>
        <row r="28">
          <cell r="B28">
            <v>1458</v>
          </cell>
          <cell r="C28" t="str">
            <v>RenaissanceRe Syndicate Management Limited</v>
          </cell>
          <cell r="D28" t="str">
            <v>1295Z</v>
          </cell>
          <cell r="E28">
            <v>2021</v>
          </cell>
          <cell r="F28">
            <v>711026056</v>
          </cell>
        </row>
        <row r="29">
          <cell r="B29">
            <v>1492</v>
          </cell>
          <cell r="C29" t="str">
            <v>Probitas Managing Agency Limited</v>
          </cell>
          <cell r="D29" t="str">
            <v>2103S</v>
          </cell>
          <cell r="E29">
            <v>2021</v>
          </cell>
          <cell r="F29">
            <v>152000000</v>
          </cell>
        </row>
        <row r="30">
          <cell r="B30">
            <v>1609</v>
          </cell>
          <cell r="C30" t="str">
            <v>Asta Managing Agency Limited</v>
          </cell>
          <cell r="D30" t="str">
            <v>0117V</v>
          </cell>
          <cell r="E30">
            <v>2021</v>
          </cell>
          <cell r="F30">
            <v>100000000</v>
          </cell>
        </row>
        <row r="31">
          <cell r="B31">
            <v>1618</v>
          </cell>
          <cell r="C31" t="str">
            <v>Brit Syndicates Limited</v>
          </cell>
          <cell r="D31" t="str">
            <v>1924A</v>
          </cell>
          <cell r="E31">
            <v>2021</v>
          </cell>
          <cell r="F31">
            <v>261517388</v>
          </cell>
        </row>
        <row r="32">
          <cell r="B32">
            <v>1686</v>
          </cell>
          <cell r="C32" t="str">
            <v>AXIS Managing Agency Limited</v>
          </cell>
          <cell r="D32" t="str">
            <v>2101Z</v>
          </cell>
          <cell r="E32">
            <v>2021</v>
          </cell>
          <cell r="F32">
            <v>1000000000</v>
          </cell>
        </row>
        <row r="33">
          <cell r="B33">
            <v>1729</v>
          </cell>
          <cell r="C33" t="str">
            <v>Dale Managing Agency Limited</v>
          </cell>
          <cell r="D33" t="str">
            <v>2106A</v>
          </cell>
          <cell r="E33">
            <v>2021</v>
          </cell>
          <cell r="F33">
            <v>184940000</v>
          </cell>
        </row>
        <row r="34">
          <cell r="B34">
            <v>1796</v>
          </cell>
          <cell r="C34" t="str">
            <v>Asta Managing Agency Limited</v>
          </cell>
          <cell r="D34" t="str">
            <v>0117V</v>
          </cell>
          <cell r="E34">
            <v>2021</v>
          </cell>
          <cell r="F34">
            <v>19685039</v>
          </cell>
        </row>
        <row r="35">
          <cell r="B35">
            <v>1840</v>
          </cell>
          <cell r="C35" t="str">
            <v>Munich Re Syndicate Limited</v>
          </cell>
          <cell r="D35" t="str">
            <v>1144H</v>
          </cell>
          <cell r="E35">
            <v>2021</v>
          </cell>
          <cell r="F35">
            <v>19375000</v>
          </cell>
        </row>
        <row r="36">
          <cell r="B36">
            <v>1856</v>
          </cell>
          <cell r="C36" t="str">
            <v>IQUW Syndicate Management Limited</v>
          </cell>
          <cell r="D36" t="str">
            <v>0512G</v>
          </cell>
          <cell r="E36">
            <v>2021</v>
          </cell>
          <cell r="F36">
            <v>187979839</v>
          </cell>
        </row>
        <row r="37">
          <cell r="B37">
            <v>1880</v>
          </cell>
          <cell r="C37" t="str">
            <v>Tokio Marine Kiln Syndicates Limited</v>
          </cell>
          <cell r="D37" t="str">
            <v>1041K</v>
          </cell>
          <cell r="E37">
            <v>2021</v>
          </cell>
          <cell r="F37">
            <v>360000000</v>
          </cell>
        </row>
        <row r="38">
          <cell r="B38">
            <v>1884</v>
          </cell>
          <cell r="C38" t="str">
            <v>Premia Managing Agency Limited</v>
          </cell>
          <cell r="D38" t="str">
            <v>2099E</v>
          </cell>
          <cell r="E38">
            <v>2021</v>
          </cell>
          <cell r="F38">
            <v>22000000</v>
          </cell>
        </row>
        <row r="39">
          <cell r="B39">
            <v>1892</v>
          </cell>
          <cell r="C39" t="str">
            <v>Asta Managing Agency Limited</v>
          </cell>
          <cell r="D39" t="str">
            <v>0117V</v>
          </cell>
          <cell r="E39">
            <v>2021</v>
          </cell>
          <cell r="F39">
            <v>14730000</v>
          </cell>
        </row>
        <row r="40">
          <cell r="B40">
            <v>1910</v>
          </cell>
          <cell r="C40" t="str">
            <v>Ariel Re Managing Agency Limited</v>
          </cell>
          <cell r="D40" t="str">
            <v>2107H</v>
          </cell>
          <cell r="E40">
            <v>2021</v>
          </cell>
          <cell r="F40">
            <v>292096162</v>
          </cell>
        </row>
        <row r="41">
          <cell r="B41">
            <v>1919</v>
          </cell>
          <cell r="C41" t="str">
            <v>Starr Managing Agents Limited</v>
          </cell>
          <cell r="D41" t="str">
            <v>2083J</v>
          </cell>
          <cell r="E41">
            <v>2021</v>
          </cell>
          <cell r="F41">
            <v>320000000</v>
          </cell>
        </row>
        <row r="42">
          <cell r="B42">
            <v>1945</v>
          </cell>
          <cell r="C42" t="str">
            <v>Sirius International Managing Agency Limited</v>
          </cell>
          <cell r="D42" t="str">
            <v>2097H</v>
          </cell>
          <cell r="E42">
            <v>2021</v>
          </cell>
          <cell r="F42">
            <v>100000000</v>
          </cell>
        </row>
        <row r="43">
          <cell r="B43">
            <v>1947</v>
          </cell>
          <cell r="C43" t="str">
            <v>Hamilton Managing Agency Limited</v>
          </cell>
          <cell r="D43" t="str">
            <v>2080E</v>
          </cell>
          <cell r="E43">
            <v>2021</v>
          </cell>
          <cell r="F43">
            <v>125000000</v>
          </cell>
        </row>
        <row r="44">
          <cell r="B44">
            <v>1955</v>
          </cell>
          <cell r="C44" t="str">
            <v>Arch Managing Agency Limited</v>
          </cell>
          <cell r="D44" t="str">
            <v>2091Z</v>
          </cell>
          <cell r="E44">
            <v>2021</v>
          </cell>
          <cell r="F44">
            <v>294333284</v>
          </cell>
        </row>
        <row r="45">
          <cell r="B45">
            <v>1967</v>
          </cell>
          <cell r="C45" t="str">
            <v>W R Berkley Syndicate Management Limited</v>
          </cell>
          <cell r="D45" t="str">
            <v>2093S</v>
          </cell>
          <cell r="E45">
            <v>2021</v>
          </cell>
          <cell r="F45">
            <v>350000000</v>
          </cell>
        </row>
        <row r="46">
          <cell r="B46">
            <v>1969</v>
          </cell>
          <cell r="C46" t="str">
            <v xml:space="preserve"> Apollo Syndicate Management Limited</v>
          </cell>
          <cell r="D46" t="str">
            <v>2100K</v>
          </cell>
          <cell r="E46">
            <v>2021</v>
          </cell>
          <cell r="F46">
            <v>295000000</v>
          </cell>
        </row>
        <row r="47">
          <cell r="B47">
            <v>1971</v>
          </cell>
          <cell r="C47" t="str">
            <v xml:space="preserve"> Apollo Syndicate Management Limited</v>
          </cell>
          <cell r="D47" t="str">
            <v>2100K</v>
          </cell>
          <cell r="E47">
            <v>2021</v>
          </cell>
          <cell r="F47">
            <v>115000000</v>
          </cell>
        </row>
        <row r="48">
          <cell r="B48">
            <v>1975</v>
          </cell>
          <cell r="C48" t="str">
            <v>Coverys Managing Agency Limited</v>
          </cell>
          <cell r="D48" t="str">
            <v>2075A</v>
          </cell>
          <cell r="E48">
            <v>2021</v>
          </cell>
          <cell r="F48">
            <v>50000000</v>
          </cell>
        </row>
        <row r="49">
          <cell r="B49">
            <v>1988</v>
          </cell>
          <cell r="C49" t="str">
            <v>Asta Managing Agency Limited</v>
          </cell>
          <cell r="D49" t="str">
            <v>0117V</v>
          </cell>
          <cell r="E49">
            <v>2021</v>
          </cell>
          <cell r="F49">
            <v>95000000</v>
          </cell>
        </row>
        <row r="50">
          <cell r="B50">
            <v>1994</v>
          </cell>
          <cell r="C50" t="str">
            <v xml:space="preserve"> Apollo Syndicate Management Limited</v>
          </cell>
          <cell r="D50" t="str">
            <v>2100K</v>
          </cell>
          <cell r="E50">
            <v>2021</v>
          </cell>
          <cell r="F50">
            <v>4000000</v>
          </cell>
        </row>
        <row r="51">
          <cell r="B51">
            <v>2001</v>
          </cell>
          <cell r="C51" t="str">
            <v>MS Amlin Underwriting Limited</v>
          </cell>
          <cell r="D51" t="str">
            <v>1901D</v>
          </cell>
          <cell r="E51">
            <v>2021</v>
          </cell>
          <cell r="F51">
            <v>1600000000</v>
          </cell>
        </row>
        <row r="52">
          <cell r="B52">
            <v>2003</v>
          </cell>
          <cell r="C52" t="str">
            <v>AXA XL Underwriting Agencies Limited</v>
          </cell>
          <cell r="D52" t="str">
            <v>0230D</v>
          </cell>
          <cell r="E52">
            <v>2021</v>
          </cell>
          <cell r="F52">
            <v>1163067668</v>
          </cell>
        </row>
        <row r="53">
          <cell r="B53">
            <v>2008</v>
          </cell>
          <cell r="C53" t="str">
            <v>Enstar Managing Agency Limited</v>
          </cell>
          <cell r="D53" t="str">
            <v>2105L</v>
          </cell>
          <cell r="E53">
            <v>2021</v>
          </cell>
          <cell r="F53">
            <v>12000000</v>
          </cell>
        </row>
        <row r="54">
          <cell r="B54">
            <v>2010</v>
          </cell>
          <cell r="C54" t="str">
            <v>Lancashire Syndicates Limited</v>
          </cell>
          <cell r="D54" t="str">
            <v>1324C</v>
          </cell>
          <cell r="E54">
            <v>2021</v>
          </cell>
          <cell r="F54">
            <v>324804185</v>
          </cell>
        </row>
        <row r="55">
          <cell r="B55">
            <v>2012</v>
          </cell>
          <cell r="C55" t="str">
            <v>Arch Managing Agency Limited</v>
          </cell>
          <cell r="D55" t="str">
            <v>2091Z</v>
          </cell>
          <cell r="E55">
            <v>2021</v>
          </cell>
          <cell r="F55">
            <v>283000000</v>
          </cell>
        </row>
        <row r="56">
          <cell r="B56">
            <v>2015</v>
          </cell>
          <cell r="C56" t="str">
            <v>SCOR Managing Agency Ltd</v>
          </cell>
          <cell r="D56" t="str">
            <v>2095L</v>
          </cell>
          <cell r="E56">
            <v>2021</v>
          </cell>
          <cell r="F56">
            <v>211000000</v>
          </cell>
        </row>
        <row r="57">
          <cell r="B57">
            <v>2019</v>
          </cell>
          <cell r="C57" t="str">
            <v>Talbot Underwriting Ltd</v>
          </cell>
          <cell r="D57" t="str">
            <v>0021A</v>
          </cell>
          <cell r="E57">
            <v>2021</v>
          </cell>
          <cell r="F57">
            <v>500354251</v>
          </cell>
        </row>
        <row r="58">
          <cell r="B58">
            <v>2121</v>
          </cell>
          <cell r="C58" t="str">
            <v>Argenta Syndicate Management Limited</v>
          </cell>
          <cell r="D58" t="str">
            <v>2059B</v>
          </cell>
          <cell r="E58">
            <v>2021</v>
          </cell>
          <cell r="F58">
            <v>599950000</v>
          </cell>
        </row>
        <row r="59">
          <cell r="B59">
            <v>2232</v>
          </cell>
          <cell r="C59" t="str">
            <v>Allied World Managing Agency Limited</v>
          </cell>
          <cell r="D59" t="str">
            <v>2096A</v>
          </cell>
          <cell r="E59">
            <v>2021</v>
          </cell>
          <cell r="F59">
            <v>221679300</v>
          </cell>
        </row>
        <row r="60">
          <cell r="B60">
            <v>2288</v>
          </cell>
          <cell r="C60" t="str">
            <v>Asta Managing Agency Limited</v>
          </cell>
          <cell r="D60" t="str">
            <v>0117V</v>
          </cell>
          <cell r="E60">
            <v>2021</v>
          </cell>
          <cell r="F60">
            <v>56400000</v>
          </cell>
        </row>
        <row r="61">
          <cell r="B61">
            <v>2357</v>
          </cell>
          <cell r="C61" t="str">
            <v xml:space="preserve"> Nephila Syndicate Management Limited</v>
          </cell>
          <cell r="D61" t="str">
            <v>2102G</v>
          </cell>
          <cell r="E61">
            <v>2021</v>
          </cell>
          <cell r="F61">
            <v>505762685</v>
          </cell>
        </row>
        <row r="62">
          <cell r="B62">
            <v>2488</v>
          </cell>
          <cell r="C62" t="str">
            <v>Chubb Underwriting Agencies Limited</v>
          </cell>
          <cell r="D62" t="str">
            <v>0256E</v>
          </cell>
          <cell r="E62">
            <v>2021</v>
          </cell>
          <cell r="F62">
            <v>550000000</v>
          </cell>
        </row>
        <row r="63">
          <cell r="B63">
            <v>2525</v>
          </cell>
          <cell r="C63" t="str">
            <v>Asta Managing Agency Limited</v>
          </cell>
          <cell r="D63" t="str">
            <v>0117V</v>
          </cell>
          <cell r="E63">
            <v>2021</v>
          </cell>
          <cell r="F63">
            <v>85968497</v>
          </cell>
        </row>
        <row r="64">
          <cell r="B64">
            <v>2623</v>
          </cell>
          <cell r="C64" t="str">
            <v>Beazley Furlonge Limited</v>
          </cell>
          <cell r="D64" t="str">
            <v>0064H</v>
          </cell>
          <cell r="E64">
            <v>2021</v>
          </cell>
          <cell r="F64">
            <v>2348400000</v>
          </cell>
        </row>
        <row r="65">
          <cell r="B65">
            <v>2689</v>
          </cell>
          <cell r="C65" t="str">
            <v>Asta Managing Agency Limited</v>
          </cell>
          <cell r="D65" t="str">
            <v>0117V</v>
          </cell>
          <cell r="E65">
            <v>2021</v>
          </cell>
          <cell r="F65">
            <v>70736855</v>
          </cell>
        </row>
        <row r="66">
          <cell r="B66">
            <v>2786</v>
          </cell>
          <cell r="C66" t="str">
            <v>Asta Managing Agency Limited</v>
          </cell>
          <cell r="D66" t="str">
            <v>0117V</v>
          </cell>
          <cell r="E66">
            <v>2021</v>
          </cell>
          <cell r="F66">
            <v>150000000</v>
          </cell>
        </row>
        <row r="67">
          <cell r="B67">
            <v>2791</v>
          </cell>
          <cell r="C67" t="str">
            <v>Managing Agency Partners Limited</v>
          </cell>
          <cell r="D67" t="str">
            <v>2061B</v>
          </cell>
          <cell r="E67">
            <v>2021</v>
          </cell>
          <cell r="F67">
            <v>400386038</v>
          </cell>
        </row>
        <row r="68">
          <cell r="B68">
            <v>2987</v>
          </cell>
          <cell r="C68" t="str">
            <v>Brit Syndicates Limited</v>
          </cell>
          <cell r="D68" t="str">
            <v>1924A</v>
          </cell>
          <cell r="E68">
            <v>2021</v>
          </cell>
          <cell r="F68">
            <v>1725000000</v>
          </cell>
        </row>
        <row r="69">
          <cell r="B69">
            <v>2988</v>
          </cell>
          <cell r="C69" t="str">
            <v>Brit Syndicates Limited</v>
          </cell>
          <cell r="D69" t="str">
            <v>1924A</v>
          </cell>
          <cell r="E69">
            <v>2021</v>
          </cell>
          <cell r="F69">
            <v>173500000</v>
          </cell>
        </row>
        <row r="70">
          <cell r="B70">
            <v>2999</v>
          </cell>
          <cell r="C70" t="str">
            <v>QBE Underwriting Limited</v>
          </cell>
          <cell r="D70" t="str">
            <v>1010E</v>
          </cell>
          <cell r="E70">
            <v>2021</v>
          </cell>
          <cell r="F70">
            <v>1340000000</v>
          </cell>
        </row>
        <row r="71">
          <cell r="B71">
            <v>3000</v>
          </cell>
          <cell r="C71" t="str">
            <v>Markel Syndicate Management Limited</v>
          </cell>
          <cell r="D71" t="str">
            <v>1975X</v>
          </cell>
          <cell r="E71">
            <v>2021</v>
          </cell>
          <cell r="F71">
            <v>486000000</v>
          </cell>
        </row>
        <row r="72">
          <cell r="B72">
            <v>3002</v>
          </cell>
          <cell r="C72" t="str">
            <v>AXA XL Underwriting Agencies Limited</v>
          </cell>
          <cell r="D72" t="str">
            <v>0230D</v>
          </cell>
          <cell r="E72">
            <v>2021</v>
          </cell>
          <cell r="F72">
            <v>32000000</v>
          </cell>
        </row>
        <row r="73">
          <cell r="B73">
            <v>3010</v>
          </cell>
          <cell r="C73" t="str">
            <v>Lancashire Syndicates Limited</v>
          </cell>
          <cell r="D73" t="str">
            <v>1324C</v>
          </cell>
          <cell r="E73">
            <v>2021</v>
          </cell>
          <cell r="F73">
            <v>175000000</v>
          </cell>
        </row>
        <row r="74">
          <cell r="B74">
            <v>3268</v>
          </cell>
          <cell r="C74" t="str">
            <v>IQUW Syndicate Management Limited</v>
          </cell>
          <cell r="D74" t="str">
            <v>0512G</v>
          </cell>
          <cell r="E74">
            <v>2021</v>
          </cell>
          <cell r="F74">
            <v>140000000</v>
          </cell>
        </row>
        <row r="75">
          <cell r="B75">
            <v>3500</v>
          </cell>
          <cell r="C75" t="str">
            <v>RiverStone Managing Agency Ltd</v>
          </cell>
          <cell r="D75" t="str">
            <v>2046K</v>
          </cell>
          <cell r="E75">
            <v>2021</v>
          </cell>
          <cell r="F75">
            <v>3000000</v>
          </cell>
        </row>
        <row r="76">
          <cell r="B76">
            <v>3622</v>
          </cell>
          <cell r="C76" t="str">
            <v>Beazley Furlonge Limited</v>
          </cell>
          <cell r="D76" t="str">
            <v>0064H</v>
          </cell>
          <cell r="E76">
            <v>2021</v>
          </cell>
          <cell r="F76">
            <v>27800000</v>
          </cell>
        </row>
        <row r="77">
          <cell r="B77">
            <v>3623</v>
          </cell>
          <cell r="C77" t="str">
            <v>Beazley Furlonge Limited</v>
          </cell>
          <cell r="D77" t="str">
            <v>0064H</v>
          </cell>
          <cell r="E77">
            <v>2021</v>
          </cell>
          <cell r="F77">
            <v>65400000</v>
          </cell>
        </row>
        <row r="78">
          <cell r="B78">
            <v>3624</v>
          </cell>
          <cell r="C78" t="str">
            <v>Hiscox Syndicates Limited</v>
          </cell>
          <cell r="D78" t="str">
            <v>1915C</v>
          </cell>
          <cell r="E78">
            <v>2021</v>
          </cell>
          <cell r="F78">
            <v>400000000</v>
          </cell>
        </row>
        <row r="79">
          <cell r="B79">
            <v>3902</v>
          </cell>
          <cell r="C79" t="str">
            <v>Ark Syndicate Management Limited</v>
          </cell>
          <cell r="D79" t="str">
            <v>2081N</v>
          </cell>
          <cell r="E79">
            <v>2021</v>
          </cell>
          <cell r="F79">
            <v>150000000</v>
          </cell>
        </row>
        <row r="80">
          <cell r="B80">
            <v>4000</v>
          </cell>
          <cell r="C80" t="str">
            <v>Hamilton Managing Agency Limited</v>
          </cell>
          <cell r="D80" t="str">
            <v>2080E</v>
          </cell>
          <cell r="E80">
            <v>2021</v>
          </cell>
          <cell r="F80">
            <v>350000000</v>
          </cell>
        </row>
        <row r="81">
          <cell r="B81">
            <v>4020</v>
          </cell>
          <cell r="C81" t="str">
            <v>Ark Syndicate Management Limited</v>
          </cell>
          <cell r="D81" t="str">
            <v>2081N</v>
          </cell>
          <cell r="E81">
            <v>2021</v>
          </cell>
          <cell r="F81">
            <v>350000000</v>
          </cell>
        </row>
        <row r="82">
          <cell r="B82">
            <v>4141</v>
          </cell>
          <cell r="C82" t="str">
            <v>HCC Underwriting Agency Ltd</v>
          </cell>
          <cell r="D82" t="str">
            <v>2074L</v>
          </cell>
          <cell r="E82">
            <v>2021</v>
          </cell>
          <cell r="F82">
            <v>225000000</v>
          </cell>
        </row>
        <row r="83">
          <cell r="B83">
            <v>4242</v>
          </cell>
          <cell r="C83" t="str">
            <v>Asta Managing Agency Limited</v>
          </cell>
          <cell r="D83" t="str">
            <v>0117V</v>
          </cell>
          <cell r="E83">
            <v>2021</v>
          </cell>
          <cell r="F83">
            <v>225000000</v>
          </cell>
        </row>
        <row r="84">
          <cell r="B84">
            <v>4444</v>
          </cell>
          <cell r="C84" t="str">
            <v>Canopius Managing Agents Limited</v>
          </cell>
          <cell r="D84" t="str">
            <v>0228D</v>
          </cell>
          <cell r="E84">
            <v>2021</v>
          </cell>
          <cell r="F84">
            <v>1699980000</v>
          </cell>
        </row>
        <row r="85">
          <cell r="B85">
            <v>4472</v>
          </cell>
          <cell r="C85" t="str">
            <v>Liberty Managing Agency Limited</v>
          </cell>
          <cell r="D85" t="str">
            <v>1967H</v>
          </cell>
          <cell r="E85">
            <v>2021</v>
          </cell>
          <cell r="F85">
            <v>1300000000</v>
          </cell>
        </row>
        <row r="86">
          <cell r="B86">
            <v>4711</v>
          </cell>
          <cell r="C86" t="str">
            <v>Aspen Managing Agency Limited</v>
          </cell>
          <cell r="D86" t="str">
            <v>2084X</v>
          </cell>
          <cell r="E86">
            <v>2021</v>
          </cell>
          <cell r="F86">
            <v>725000000</v>
          </cell>
        </row>
        <row r="87">
          <cell r="B87">
            <v>4747</v>
          </cell>
          <cell r="C87" t="str">
            <v>Asta Managing Agency Limited</v>
          </cell>
          <cell r="D87" t="str">
            <v>0117V</v>
          </cell>
          <cell r="E87">
            <v>2021</v>
          </cell>
          <cell r="F87">
            <v>40425000</v>
          </cell>
        </row>
        <row r="88">
          <cell r="B88">
            <v>5000</v>
          </cell>
          <cell r="C88" t="str">
            <v>Travelers Syndicate Management Limited</v>
          </cell>
          <cell r="D88" t="str">
            <v>1993N</v>
          </cell>
          <cell r="E88">
            <v>2021</v>
          </cell>
          <cell r="F88">
            <v>265000000</v>
          </cell>
        </row>
        <row r="89">
          <cell r="B89">
            <v>5623</v>
          </cell>
          <cell r="C89" t="str">
            <v>Beazley Furlonge Limited</v>
          </cell>
          <cell r="D89" t="str">
            <v>0064H</v>
          </cell>
          <cell r="E89">
            <v>2021</v>
          </cell>
          <cell r="F89">
            <v>144179855</v>
          </cell>
        </row>
        <row r="90">
          <cell r="B90">
            <v>5886</v>
          </cell>
          <cell r="C90" t="str">
            <v>Blenheim Underwriting Limited</v>
          </cell>
          <cell r="D90" t="str">
            <v>2104D</v>
          </cell>
          <cell r="E90">
            <v>2021</v>
          </cell>
          <cell r="F90">
            <v>324900333</v>
          </cell>
        </row>
        <row r="91">
          <cell r="B91">
            <v>6103</v>
          </cell>
          <cell r="C91" t="str">
            <v>Managing Agency Partners Limited</v>
          </cell>
          <cell r="D91" t="str">
            <v>2061B</v>
          </cell>
          <cell r="E91">
            <v>2021</v>
          </cell>
          <cell r="F91">
            <v>64961485</v>
          </cell>
        </row>
        <row r="92">
          <cell r="B92">
            <v>6104</v>
          </cell>
          <cell r="C92" t="str">
            <v>Hiscox Syndicates Limited</v>
          </cell>
          <cell r="D92" t="str">
            <v>1915C</v>
          </cell>
          <cell r="E92">
            <v>2021</v>
          </cell>
          <cell r="F92">
            <v>23271922</v>
          </cell>
        </row>
        <row r="93">
          <cell r="B93">
            <v>6107</v>
          </cell>
          <cell r="C93" t="str">
            <v>Beazley Furlonge Limited</v>
          </cell>
          <cell r="D93" t="str">
            <v>0064H</v>
          </cell>
          <cell r="E93">
            <v>2021</v>
          </cell>
          <cell r="F93">
            <v>70489288</v>
          </cell>
        </row>
        <row r="94">
          <cell r="B94">
            <v>6117</v>
          </cell>
          <cell r="C94" t="str">
            <v>Ariel Re Managing Agency Limited</v>
          </cell>
          <cell r="D94" t="str">
            <v>2107H</v>
          </cell>
          <cell r="E94">
            <v>2021</v>
          </cell>
          <cell r="F94">
            <v>74631449</v>
          </cell>
        </row>
        <row r="95">
          <cell r="B95">
            <v>6131</v>
          </cell>
          <cell r="C95" t="str">
            <v>Dale Managing Agency Limited</v>
          </cell>
          <cell r="D95" t="str">
            <v>2106A</v>
          </cell>
          <cell r="E95">
            <v>2021</v>
          </cell>
          <cell r="F95">
            <v>20000000</v>
          </cell>
        </row>
        <row r="96">
          <cell r="B96">
            <v>6132</v>
          </cell>
          <cell r="C96" t="str">
            <v>Arch Managing Agency Limited</v>
          </cell>
          <cell r="D96" t="str">
            <v>2091Z</v>
          </cell>
          <cell r="E96">
            <v>2021</v>
          </cell>
          <cell r="F96">
            <v>52148745</v>
          </cell>
        </row>
        <row r="97">
          <cell r="B97">
            <v>6133</v>
          </cell>
          <cell r="C97" t="str">
            <v xml:space="preserve"> Apollo Syndicate Management Limited</v>
          </cell>
          <cell r="D97" t="str">
            <v>2100K</v>
          </cell>
          <cell r="E97">
            <v>2021</v>
          </cell>
          <cell r="F97">
            <v>65020000</v>
          </cell>
        </row>
        <row r="98">
          <cell r="B98">
            <v>6134</v>
          </cell>
          <cell r="C98" t="str">
            <v>Argenta Syndicate Management Limited</v>
          </cell>
          <cell r="D98" t="str">
            <v>2059B</v>
          </cell>
          <cell r="E98">
            <v>2021</v>
          </cell>
          <cell r="F98">
            <v>82000000</v>
          </cell>
        </row>
      </sheetData>
      <sheetData sheetId="7">
        <row r="5">
          <cell r="A5">
            <v>33</v>
          </cell>
          <cell r="B5" t="str">
            <v>13 Profit/(Loss) to ultimate as % of capacity</v>
          </cell>
          <cell r="D5">
            <v>7.78</v>
          </cell>
          <cell r="E5">
            <v>6.42</v>
          </cell>
          <cell r="F5">
            <v>2.78</v>
          </cell>
          <cell r="G5">
            <v>1.42</v>
          </cell>
          <cell r="H5">
            <v>-2.2200000000000002</v>
          </cell>
          <cell r="I5">
            <v>-3.58</v>
          </cell>
        </row>
        <row r="6">
          <cell r="A6">
            <v>218</v>
          </cell>
          <cell r="B6" t="str">
            <v>13 Profit/(Loss) to ultimate as % of capacity</v>
          </cell>
          <cell r="D6">
            <v>5.93</v>
          </cell>
          <cell r="E6">
            <v>8.06</v>
          </cell>
          <cell r="F6">
            <v>0.93</v>
          </cell>
          <cell r="G6">
            <v>5.56</v>
          </cell>
          <cell r="H6">
            <v>-4.07</v>
          </cell>
          <cell r="I6">
            <v>3.06</v>
          </cell>
        </row>
        <row r="7">
          <cell r="A7">
            <v>318</v>
          </cell>
          <cell r="B7" t="str">
            <v>13 Profit/(Loss) to ultimate as % of capacity</v>
          </cell>
          <cell r="D7">
            <v>7.29</v>
          </cell>
          <cell r="E7">
            <v>4.46</v>
          </cell>
          <cell r="F7">
            <v>4.79</v>
          </cell>
          <cell r="G7">
            <v>1.95</v>
          </cell>
          <cell r="H7">
            <v>2.2999999999999998</v>
          </cell>
          <cell r="I7">
            <v>-0.55000000000000004</v>
          </cell>
        </row>
        <row r="8">
          <cell r="A8">
            <v>382</v>
          </cell>
          <cell r="B8" t="str">
            <v>13 Profit/(Loss) to ultimate as % of capacity</v>
          </cell>
          <cell r="D8">
            <v>4.1500000000000004</v>
          </cell>
          <cell r="E8">
            <v>5.37</v>
          </cell>
          <cell r="F8">
            <v>2.0499999999999998</v>
          </cell>
          <cell r="G8">
            <v>3.27</v>
          </cell>
          <cell r="H8">
            <v>0.15</v>
          </cell>
          <cell r="I8">
            <v>1.37</v>
          </cell>
        </row>
        <row r="9">
          <cell r="A9">
            <v>386</v>
          </cell>
          <cell r="B9" t="str">
            <v>13 Profit/(Loss) to ultimate as % of capacity</v>
          </cell>
          <cell r="D9">
            <v>17.71</v>
          </cell>
          <cell r="E9">
            <v>-1.66</v>
          </cell>
          <cell r="F9">
            <v>15.21</v>
          </cell>
          <cell r="G9">
            <v>-4.16</v>
          </cell>
          <cell r="H9">
            <v>12.71</v>
          </cell>
          <cell r="I9">
            <v>-6.66</v>
          </cell>
        </row>
        <row r="10">
          <cell r="A10">
            <v>435</v>
          </cell>
          <cell r="B10" t="str">
            <v>13 Profit/(Loss) to ultimate as % of capacity</v>
          </cell>
          <cell r="D10">
            <v>-7.05</v>
          </cell>
          <cell r="E10">
            <v>13.34</v>
          </cell>
          <cell r="F10">
            <v>-9.5500000000000007</v>
          </cell>
          <cell r="G10">
            <v>10.84</v>
          </cell>
          <cell r="H10">
            <v>-12.05</v>
          </cell>
          <cell r="I10">
            <v>8.34</v>
          </cell>
        </row>
        <row r="11">
          <cell r="A11">
            <v>457</v>
          </cell>
          <cell r="B11" t="str">
            <v>13 Profit/(Loss) to ultimate as % of capacity</v>
          </cell>
          <cell r="D11">
            <v>4.79</v>
          </cell>
          <cell r="E11">
            <v>12.95</v>
          </cell>
          <cell r="F11">
            <v>2.29</v>
          </cell>
          <cell r="G11">
            <v>6.52</v>
          </cell>
          <cell r="H11">
            <v>-0.21</v>
          </cell>
          <cell r="I11">
            <v>5.81</v>
          </cell>
        </row>
        <row r="12">
          <cell r="A12">
            <v>510</v>
          </cell>
          <cell r="B12" t="str">
            <v>13 Profit/(Loss) to ultimate as % of capacity</v>
          </cell>
          <cell r="D12">
            <v>7.87</v>
          </cell>
          <cell r="E12">
            <v>5.97</v>
          </cell>
          <cell r="F12">
            <v>2.87</v>
          </cell>
          <cell r="G12">
            <v>3.47</v>
          </cell>
          <cell r="H12">
            <v>-2.13</v>
          </cell>
          <cell r="I12">
            <v>0.97</v>
          </cell>
        </row>
        <row r="13">
          <cell r="A13">
            <v>557</v>
          </cell>
          <cell r="B13" t="str">
            <v>13 Profit/(Loss) to ultimate as % of capacity</v>
          </cell>
          <cell r="D13">
            <v>-3.41</v>
          </cell>
          <cell r="E13">
            <v>-1.7</v>
          </cell>
          <cell r="F13">
            <v>-5.91</v>
          </cell>
          <cell r="G13">
            <v>-4.2</v>
          </cell>
          <cell r="H13">
            <v>-8.41</v>
          </cell>
          <cell r="I13">
            <v>-6.7</v>
          </cell>
        </row>
        <row r="14">
          <cell r="A14">
            <v>609</v>
          </cell>
          <cell r="B14" t="str">
            <v>13 Profit/(Loss) to ultimate as % of capacity</v>
          </cell>
          <cell r="D14">
            <v>10</v>
          </cell>
          <cell r="E14">
            <v>10</v>
          </cell>
          <cell r="F14">
            <v>9.74</v>
          </cell>
          <cell r="G14">
            <v>5.87</v>
          </cell>
          <cell r="H14">
            <v>0</v>
          </cell>
          <cell r="I14">
            <v>5</v>
          </cell>
        </row>
        <row r="15">
          <cell r="A15">
            <v>623</v>
          </cell>
          <cell r="B15" t="str">
            <v>13 Profit/(Loss) to ultimate as % of capacity</v>
          </cell>
          <cell r="D15">
            <v>15</v>
          </cell>
          <cell r="E15">
            <v>5</v>
          </cell>
          <cell r="F15">
            <v>5</v>
          </cell>
          <cell r="G15" t="str">
            <v>-</v>
          </cell>
          <cell r="H15">
            <v>-5</v>
          </cell>
          <cell r="I15">
            <v>-5</v>
          </cell>
        </row>
        <row r="16">
          <cell r="A16">
            <v>727</v>
          </cell>
          <cell r="B16" t="str">
            <v>13 Profit/(Loss) to ultimate as % of capacity</v>
          </cell>
          <cell r="D16">
            <v>12</v>
          </cell>
          <cell r="E16">
            <v>7</v>
          </cell>
          <cell r="F16">
            <v>10.220000000000001</v>
          </cell>
          <cell r="G16">
            <v>5.81</v>
          </cell>
          <cell r="H16">
            <v>-8</v>
          </cell>
          <cell r="I16">
            <v>-3</v>
          </cell>
        </row>
        <row r="17">
          <cell r="A17">
            <v>1084</v>
          </cell>
          <cell r="B17" t="str">
            <v>13 Profit/(Loss) to ultimate as % of capacity</v>
          </cell>
          <cell r="D17">
            <v>10</v>
          </cell>
          <cell r="E17">
            <v>10</v>
          </cell>
          <cell r="F17">
            <v>2.0499999999999998</v>
          </cell>
          <cell r="G17">
            <v>1.91</v>
          </cell>
          <cell r="H17">
            <v>-10</v>
          </cell>
          <cell r="I17">
            <v>-10</v>
          </cell>
        </row>
        <row r="18">
          <cell r="A18">
            <v>1110</v>
          </cell>
          <cell r="B18" t="str">
            <v>13 Profit/(Loss) to ultimate as % of capacity</v>
          </cell>
          <cell r="D18" t="str">
            <v>-</v>
          </cell>
          <cell r="E18">
            <v>48.83</v>
          </cell>
          <cell r="F18" t="str">
            <v>-</v>
          </cell>
          <cell r="G18">
            <v>-189.75</v>
          </cell>
          <cell r="H18" t="str">
            <v>-</v>
          </cell>
          <cell r="I18">
            <v>-428.33</v>
          </cell>
        </row>
        <row r="19">
          <cell r="A19">
            <v>1176</v>
          </cell>
          <cell r="B19" t="str">
            <v>13 Profit/(Loss) to ultimate as % of capacity</v>
          </cell>
          <cell r="D19">
            <v>32.5</v>
          </cell>
          <cell r="E19">
            <v>47.5</v>
          </cell>
          <cell r="F19">
            <v>26.41</v>
          </cell>
          <cell r="G19">
            <v>41.16</v>
          </cell>
          <cell r="H19">
            <v>12.5</v>
          </cell>
          <cell r="I19">
            <v>37.5</v>
          </cell>
        </row>
        <row r="20">
          <cell r="A20">
            <v>1183</v>
          </cell>
          <cell r="B20" t="str">
            <v>13 Profit/(Loss) to ultimate as % of capacity</v>
          </cell>
          <cell r="D20">
            <v>12.48</v>
          </cell>
          <cell r="E20">
            <v>12.91</v>
          </cell>
          <cell r="F20">
            <v>9.98</v>
          </cell>
          <cell r="G20">
            <v>10.41</v>
          </cell>
          <cell r="H20">
            <v>7.48</v>
          </cell>
          <cell r="I20">
            <v>7.91</v>
          </cell>
        </row>
        <row r="21">
          <cell r="A21">
            <v>1200</v>
          </cell>
          <cell r="B21" t="str">
            <v>13 Profit/(Loss) to ultimate as % of capacity</v>
          </cell>
          <cell r="D21">
            <v>8.8000000000000007</v>
          </cell>
          <cell r="E21">
            <v>8.6999999999999993</v>
          </cell>
          <cell r="F21">
            <v>3.77</v>
          </cell>
          <cell r="G21">
            <v>3.72</v>
          </cell>
          <cell r="H21">
            <v>-1.2</v>
          </cell>
          <cell r="I21">
            <v>-1.3</v>
          </cell>
        </row>
        <row r="22">
          <cell r="A22">
            <v>1218</v>
          </cell>
          <cell r="B22" t="str">
            <v>13 Profit/(Loss) to ultimate as % of capacity</v>
          </cell>
          <cell r="D22">
            <v>9.34</v>
          </cell>
          <cell r="E22">
            <v>-2.84</v>
          </cell>
          <cell r="F22">
            <v>6.84</v>
          </cell>
          <cell r="G22">
            <v>-5.34</v>
          </cell>
          <cell r="H22">
            <v>4.34</v>
          </cell>
          <cell r="I22">
            <v>-7.84</v>
          </cell>
        </row>
        <row r="23">
          <cell r="A23">
            <v>1221</v>
          </cell>
          <cell r="B23" t="str">
            <v>13 Profit/(Loss) to ultimate as % of capacity</v>
          </cell>
          <cell r="D23">
            <v>9.9</v>
          </cell>
          <cell r="E23">
            <v>6.12</v>
          </cell>
          <cell r="F23">
            <v>7.4</v>
          </cell>
          <cell r="G23">
            <v>3.62</v>
          </cell>
          <cell r="H23">
            <v>4.9000000000000004</v>
          </cell>
          <cell r="I23">
            <v>1.1200000000000001</v>
          </cell>
        </row>
        <row r="24">
          <cell r="A24">
            <v>1225</v>
          </cell>
          <cell r="B24" t="str">
            <v>13 Profit/(Loss) to ultimate as % of capacity</v>
          </cell>
          <cell r="D24">
            <v>15.01</v>
          </cell>
          <cell r="E24">
            <v>17.09</v>
          </cell>
          <cell r="F24">
            <v>12.5</v>
          </cell>
          <cell r="G24">
            <v>14.6</v>
          </cell>
          <cell r="H24">
            <v>10</v>
          </cell>
          <cell r="I24">
            <v>12.1</v>
          </cell>
        </row>
        <row r="25">
          <cell r="A25">
            <v>1274</v>
          </cell>
          <cell r="B25" t="str">
            <v>13 Profit/(Loss) to ultimate as % of capacity</v>
          </cell>
          <cell r="D25">
            <v>23.1</v>
          </cell>
          <cell r="E25">
            <v>-6.95</v>
          </cell>
          <cell r="F25">
            <v>18.100000000000001</v>
          </cell>
          <cell r="G25">
            <v>-8.4499999999999993</v>
          </cell>
          <cell r="H25">
            <v>13.09</v>
          </cell>
          <cell r="I25">
            <v>-9.9499999999999993</v>
          </cell>
        </row>
        <row r="26">
          <cell r="A26">
            <v>1301</v>
          </cell>
          <cell r="B26" t="str">
            <v>13 Profit/(Loss) to ultimate as % of capacity</v>
          </cell>
          <cell r="D26">
            <v>15.74</v>
          </cell>
          <cell r="E26">
            <v>-8.1300000000000008</v>
          </cell>
          <cell r="F26">
            <v>10.75</v>
          </cell>
          <cell r="G26">
            <v>-13.13</v>
          </cell>
          <cell r="H26">
            <v>5.75</v>
          </cell>
          <cell r="I26">
            <v>-18.13</v>
          </cell>
        </row>
        <row r="27">
          <cell r="A27">
            <v>1414</v>
          </cell>
          <cell r="B27" t="str">
            <v>13 Profit/(Loss) to ultimate as % of capacity</v>
          </cell>
          <cell r="D27">
            <v>17.559999999999999</v>
          </cell>
          <cell r="E27">
            <v>8.5299999999999994</v>
          </cell>
          <cell r="F27">
            <v>15.06</v>
          </cell>
          <cell r="G27">
            <v>6.03</v>
          </cell>
          <cell r="H27">
            <v>12.56</v>
          </cell>
          <cell r="I27">
            <v>3.53</v>
          </cell>
        </row>
        <row r="28">
          <cell r="A28">
            <v>1416</v>
          </cell>
          <cell r="B28" t="str">
            <v>13 Profit/(Loss) to ultimate as % of capacity</v>
          </cell>
          <cell r="D28">
            <v>16.73</v>
          </cell>
          <cell r="E28" t="str">
            <v>-</v>
          </cell>
          <cell r="F28">
            <v>11.73</v>
          </cell>
          <cell r="G28" t="str">
            <v>-</v>
          </cell>
          <cell r="H28">
            <v>6.73</v>
          </cell>
          <cell r="I28" t="str">
            <v>-</v>
          </cell>
        </row>
        <row r="29">
          <cell r="A29">
            <v>1458</v>
          </cell>
          <cell r="B29" t="str">
            <v>13 Profit/(Loss) to ultimate as % of capacity</v>
          </cell>
          <cell r="D29">
            <v>9.41</v>
          </cell>
          <cell r="E29">
            <v>21.09</v>
          </cell>
          <cell r="F29">
            <v>1.88</v>
          </cell>
          <cell r="G29">
            <v>19.03</v>
          </cell>
          <cell r="H29">
            <v>-5.64</v>
          </cell>
          <cell r="I29">
            <v>16.97</v>
          </cell>
        </row>
        <row r="30">
          <cell r="A30">
            <v>1492</v>
          </cell>
          <cell r="B30" t="str">
            <v>13 Profit/(Loss) to ultimate as % of capacity</v>
          </cell>
          <cell r="D30">
            <v>25.43</v>
          </cell>
          <cell r="E30">
            <v>20.88</v>
          </cell>
          <cell r="F30">
            <v>20.43</v>
          </cell>
          <cell r="G30">
            <v>18.38</v>
          </cell>
          <cell r="H30">
            <v>15.43</v>
          </cell>
          <cell r="I30">
            <v>15.88</v>
          </cell>
        </row>
        <row r="31">
          <cell r="A31">
            <v>1609</v>
          </cell>
          <cell r="B31" t="str">
            <v>13 Profit/(Loss) to ultimate as % of capacity</v>
          </cell>
          <cell r="D31">
            <v>5</v>
          </cell>
          <cell r="E31" t="str">
            <v>-</v>
          </cell>
          <cell r="F31">
            <v>-2.85</v>
          </cell>
          <cell r="G31" t="str">
            <v>-</v>
          </cell>
          <cell r="H31">
            <v>-5</v>
          </cell>
          <cell r="I31" t="str">
            <v>-</v>
          </cell>
        </row>
        <row r="32">
          <cell r="A32">
            <v>1618</v>
          </cell>
          <cell r="B32" t="str">
            <v>13 Profit/(Loss) to ultimate as % of capacity</v>
          </cell>
          <cell r="D32">
            <v>5.44</v>
          </cell>
          <cell r="E32" t="str">
            <v>-</v>
          </cell>
          <cell r="F32">
            <v>2.94</v>
          </cell>
          <cell r="G32" t="str">
            <v>-</v>
          </cell>
          <cell r="H32">
            <v>0.44</v>
          </cell>
          <cell r="I32" t="str">
            <v>-</v>
          </cell>
        </row>
        <row r="33">
          <cell r="A33">
            <v>1686</v>
          </cell>
          <cell r="B33" t="str">
            <v>13 Profit/(Loss) to ultimate as % of capacity</v>
          </cell>
          <cell r="D33">
            <v>7</v>
          </cell>
          <cell r="E33">
            <v>15</v>
          </cell>
          <cell r="F33">
            <v>4.84</v>
          </cell>
          <cell r="G33">
            <v>12.59</v>
          </cell>
          <cell r="H33">
            <v>2</v>
          </cell>
          <cell r="I33">
            <v>10</v>
          </cell>
        </row>
        <row r="34">
          <cell r="A34">
            <v>1729</v>
          </cell>
          <cell r="B34" t="str">
            <v>13 Profit/(Loss) to ultimate as % of capacity</v>
          </cell>
          <cell r="D34">
            <v>10</v>
          </cell>
          <cell r="E34">
            <v>5.79</v>
          </cell>
          <cell r="F34">
            <v>2.15</v>
          </cell>
          <cell r="G34">
            <v>1.25</v>
          </cell>
          <cell r="H34">
            <v>-5</v>
          </cell>
          <cell r="I34">
            <v>-4.21</v>
          </cell>
        </row>
        <row r="35">
          <cell r="A35">
            <v>1856</v>
          </cell>
          <cell r="B35" t="str">
            <v>13 Profit/(Loss) to ultimate as % of capacity</v>
          </cell>
          <cell r="D35" t="str">
            <v>-</v>
          </cell>
          <cell r="E35">
            <v>-38</v>
          </cell>
          <cell r="F35">
            <v>-3.15</v>
          </cell>
          <cell r="G35">
            <v>-42.58</v>
          </cell>
          <cell r="H35">
            <v>-7.8</v>
          </cell>
          <cell r="I35">
            <v>-58</v>
          </cell>
        </row>
        <row r="36">
          <cell r="A36">
            <v>1861</v>
          </cell>
          <cell r="B36" t="str">
            <v>13 Profit/(Loss) to ultimate as % of capacity</v>
          </cell>
          <cell r="D36" t="str">
            <v>-</v>
          </cell>
          <cell r="E36">
            <v>-0.01</v>
          </cell>
          <cell r="F36" t="str">
            <v>-</v>
          </cell>
          <cell r="G36">
            <v>-2.5099999999999998</v>
          </cell>
          <cell r="H36" t="str">
            <v>-</v>
          </cell>
          <cell r="I36">
            <v>-5.01</v>
          </cell>
        </row>
        <row r="37">
          <cell r="A37">
            <v>1880</v>
          </cell>
          <cell r="B37" t="str">
            <v>13 Profit/(Loss) to ultimate as % of capacity</v>
          </cell>
          <cell r="D37">
            <v>7.54</v>
          </cell>
          <cell r="E37">
            <v>10.199999999999999</v>
          </cell>
          <cell r="F37">
            <v>2.54</v>
          </cell>
          <cell r="G37">
            <v>7.7</v>
          </cell>
          <cell r="H37">
            <v>-2.46</v>
          </cell>
          <cell r="I37">
            <v>5.2</v>
          </cell>
        </row>
        <row r="38">
          <cell r="A38">
            <v>1884</v>
          </cell>
          <cell r="B38" t="str">
            <v>13 Profit/(Loss) to ultimate as % of capacity</v>
          </cell>
          <cell r="D38">
            <v>51.19</v>
          </cell>
          <cell r="E38" t="str">
            <v>-</v>
          </cell>
          <cell r="F38">
            <v>46.19</v>
          </cell>
          <cell r="G38" t="str">
            <v>-</v>
          </cell>
          <cell r="H38">
            <v>41.19</v>
          </cell>
          <cell r="I38" t="str">
            <v>-</v>
          </cell>
        </row>
        <row r="39">
          <cell r="A39">
            <v>1892</v>
          </cell>
          <cell r="B39" t="str">
            <v>13 Profit/(Loss) to ultimate as % of capacity</v>
          </cell>
          <cell r="D39">
            <v>28.61</v>
          </cell>
          <cell r="E39">
            <v>40</v>
          </cell>
          <cell r="F39">
            <v>23.61</v>
          </cell>
          <cell r="G39">
            <v>37.17</v>
          </cell>
          <cell r="H39">
            <v>18.61</v>
          </cell>
          <cell r="I39">
            <v>37.17</v>
          </cell>
        </row>
        <row r="40">
          <cell r="A40">
            <v>1910</v>
          </cell>
          <cell r="B40" t="str">
            <v>13 Profit/(Loss) to ultimate as % of capacity</v>
          </cell>
          <cell r="D40">
            <v>0.91</v>
          </cell>
          <cell r="E40">
            <v>4.03</v>
          </cell>
          <cell r="F40">
            <v>-4.09</v>
          </cell>
          <cell r="G40">
            <v>-0.97</v>
          </cell>
          <cell r="H40">
            <v>-9.09</v>
          </cell>
          <cell r="I40">
            <v>-5.97</v>
          </cell>
        </row>
        <row r="41">
          <cell r="A41">
            <v>1919</v>
          </cell>
          <cell r="B41" t="str">
            <v>13 Profit/(Loss) to ultimate as % of capacity</v>
          </cell>
          <cell r="D41">
            <v>11.06</v>
          </cell>
          <cell r="E41">
            <v>-2.3199999999999998</v>
          </cell>
          <cell r="F41">
            <v>8.56</v>
          </cell>
          <cell r="G41">
            <v>-4.82</v>
          </cell>
          <cell r="H41">
            <v>6.06</v>
          </cell>
          <cell r="I41">
            <v>-7.32</v>
          </cell>
        </row>
        <row r="42">
          <cell r="A42">
            <v>1945</v>
          </cell>
          <cell r="B42" t="str">
            <v>13 Profit/(Loss) to ultimate as % of capacity</v>
          </cell>
          <cell r="D42">
            <v>6.93</v>
          </cell>
          <cell r="E42">
            <v>-9.1199999999999992</v>
          </cell>
          <cell r="F42">
            <v>4.43</v>
          </cell>
          <cell r="G42">
            <v>-11.62</v>
          </cell>
          <cell r="H42">
            <v>1.93</v>
          </cell>
          <cell r="I42">
            <v>-14.12</v>
          </cell>
        </row>
        <row r="43">
          <cell r="A43">
            <v>1947</v>
          </cell>
          <cell r="B43" t="str">
            <v>13 Profit/(Loss) to ultimate as % of capacity</v>
          </cell>
          <cell r="D43">
            <v>-10.59</v>
          </cell>
          <cell r="E43">
            <v>-4.59</v>
          </cell>
          <cell r="F43">
            <v>-17.02</v>
          </cell>
          <cell r="G43">
            <v>-7.09</v>
          </cell>
          <cell r="H43">
            <v>-18.82</v>
          </cell>
          <cell r="I43">
            <v>-9.59</v>
          </cell>
        </row>
        <row r="44">
          <cell r="A44">
            <v>1955</v>
          </cell>
          <cell r="B44" t="str">
            <v>13 Profit/(Loss) to ultimate as % of capacity</v>
          </cell>
          <cell r="D44">
            <v>1.26</v>
          </cell>
          <cell r="E44">
            <v>-6.18</v>
          </cell>
          <cell r="F44">
            <v>-1.24</v>
          </cell>
          <cell r="G44">
            <v>-8.68</v>
          </cell>
          <cell r="H44">
            <v>-3.74</v>
          </cell>
          <cell r="I44">
            <v>-11.18</v>
          </cell>
        </row>
        <row r="45">
          <cell r="A45">
            <v>1967</v>
          </cell>
          <cell r="B45" t="str">
            <v>13 Profit/(Loss) to ultimate as % of capacity</v>
          </cell>
          <cell r="D45">
            <v>17.010000000000002</v>
          </cell>
          <cell r="E45">
            <v>-14.01</v>
          </cell>
          <cell r="F45">
            <v>12.23</v>
          </cell>
          <cell r="G45">
            <v>-20.87</v>
          </cell>
          <cell r="H45">
            <v>7.39</v>
          </cell>
          <cell r="I45">
            <v>-23.98</v>
          </cell>
        </row>
        <row r="46">
          <cell r="A46">
            <v>1969</v>
          </cell>
          <cell r="B46" t="str">
            <v>13 Profit/(Loss) to ultimate as % of capacity</v>
          </cell>
          <cell r="D46">
            <v>4.5</v>
          </cell>
          <cell r="E46">
            <v>3.5</v>
          </cell>
          <cell r="F46">
            <v>0.73</v>
          </cell>
          <cell r="G46">
            <v>0.63</v>
          </cell>
          <cell r="H46">
            <v>-3</v>
          </cell>
          <cell r="I46">
            <v>-1.5</v>
          </cell>
        </row>
        <row r="47">
          <cell r="A47">
            <v>1971</v>
          </cell>
          <cell r="B47" t="str">
            <v>13 Profit/(Loss) to ultimate as % of capacity</v>
          </cell>
          <cell r="D47">
            <v>12.5</v>
          </cell>
          <cell r="E47">
            <v>4</v>
          </cell>
          <cell r="F47">
            <v>9.7799999999999994</v>
          </cell>
          <cell r="G47">
            <v>1.01</v>
          </cell>
          <cell r="H47">
            <v>2.5</v>
          </cell>
          <cell r="I47">
            <v>-3.5</v>
          </cell>
        </row>
        <row r="48">
          <cell r="A48">
            <v>1975</v>
          </cell>
          <cell r="B48" t="str">
            <v>13 Profit/(Loss) to ultimate as % of capacity</v>
          </cell>
          <cell r="D48">
            <v>1.9</v>
          </cell>
          <cell r="E48">
            <v>-6.51</v>
          </cell>
          <cell r="F48">
            <v>-3.1</v>
          </cell>
          <cell r="G48">
            <v>-11.51</v>
          </cell>
          <cell r="H48">
            <v>-8.1</v>
          </cell>
          <cell r="I48">
            <v>-16.510000000000002</v>
          </cell>
        </row>
        <row r="49">
          <cell r="A49">
            <v>1988</v>
          </cell>
          <cell r="B49" t="str">
            <v>13 Profit/(Loss) to ultimate as % of capacity</v>
          </cell>
          <cell r="D49">
            <v>24.97</v>
          </cell>
          <cell r="E49" t="str">
            <v>-</v>
          </cell>
          <cell r="F49">
            <v>19.97</v>
          </cell>
          <cell r="G49" t="str">
            <v>-</v>
          </cell>
          <cell r="H49">
            <v>14.97</v>
          </cell>
          <cell r="I49" t="str">
            <v>-</v>
          </cell>
        </row>
        <row r="50">
          <cell r="A50">
            <v>1991</v>
          </cell>
          <cell r="B50" t="str">
            <v>13 Profit/(Loss) to ultimate as % of capacity</v>
          </cell>
          <cell r="D50" t="str">
            <v>-</v>
          </cell>
          <cell r="E50">
            <v>-21.41</v>
          </cell>
          <cell r="F50" t="str">
            <v>-</v>
          </cell>
          <cell r="G50">
            <v>-26.41</v>
          </cell>
          <cell r="H50" t="str">
            <v>-</v>
          </cell>
          <cell r="I50">
            <v>-31.41</v>
          </cell>
        </row>
        <row r="51">
          <cell r="A51">
            <v>1994</v>
          </cell>
          <cell r="B51" t="str">
            <v>13 Profit/(Loss) to ultimate as % of capacity</v>
          </cell>
          <cell r="D51">
            <v>-487.5</v>
          </cell>
          <cell r="E51" t="str">
            <v>-</v>
          </cell>
          <cell r="F51">
            <v>-533.94000000000005</v>
          </cell>
          <cell r="G51" t="str">
            <v>-</v>
          </cell>
          <cell r="H51">
            <v>-587.5</v>
          </cell>
          <cell r="I51" t="str">
            <v>-</v>
          </cell>
        </row>
        <row r="52">
          <cell r="A52">
            <v>2001</v>
          </cell>
          <cell r="B52" t="str">
            <v>13 Profit/(Loss) to ultimate as % of capacity</v>
          </cell>
          <cell r="D52">
            <v>3.19</v>
          </cell>
          <cell r="E52">
            <v>0.61</v>
          </cell>
          <cell r="F52">
            <v>0.69</v>
          </cell>
          <cell r="G52">
            <v>-1.89</v>
          </cell>
          <cell r="H52">
            <v>-1.81</v>
          </cell>
          <cell r="I52">
            <v>-4.3899999999999997</v>
          </cell>
        </row>
        <row r="53">
          <cell r="A53">
            <v>2003</v>
          </cell>
          <cell r="B53" t="str">
            <v>13 Profit/(Loss) to ultimate as % of capacity</v>
          </cell>
          <cell r="D53">
            <v>-6.27</v>
          </cell>
          <cell r="E53">
            <v>-4.0599999999999996</v>
          </cell>
          <cell r="F53">
            <v>-11.27</v>
          </cell>
          <cell r="G53">
            <v>-9.06</v>
          </cell>
          <cell r="H53">
            <v>-16.27</v>
          </cell>
          <cell r="I53">
            <v>-14.06</v>
          </cell>
        </row>
        <row r="54">
          <cell r="A54">
            <v>2008</v>
          </cell>
          <cell r="B54" t="str">
            <v>13 Profit/(Loss) to ultimate as % of capacity</v>
          </cell>
          <cell r="D54">
            <v>-13.66</v>
          </cell>
          <cell r="E54" t="str">
            <v>-</v>
          </cell>
          <cell r="F54">
            <v>-16.16</v>
          </cell>
          <cell r="G54" t="str">
            <v>-</v>
          </cell>
          <cell r="H54">
            <v>-18.66</v>
          </cell>
          <cell r="I54" t="str">
            <v>-</v>
          </cell>
        </row>
        <row r="55">
          <cell r="A55">
            <v>2010</v>
          </cell>
          <cell r="B55" t="str">
            <v>13 Profit/(Loss) to ultimate as % of capacity</v>
          </cell>
          <cell r="D55">
            <v>2.5</v>
          </cell>
          <cell r="E55">
            <v>1</v>
          </cell>
          <cell r="F55">
            <v>-12.04</v>
          </cell>
          <cell r="G55">
            <v>-1.91</v>
          </cell>
          <cell r="H55">
            <v>-12.5</v>
          </cell>
          <cell r="I55">
            <v>-9</v>
          </cell>
        </row>
        <row r="56">
          <cell r="A56">
            <v>2012</v>
          </cell>
          <cell r="B56" t="str">
            <v>13 Profit/(Loss) to ultimate as % of capacity</v>
          </cell>
          <cell r="D56">
            <v>9.99</v>
          </cell>
          <cell r="E56">
            <v>17</v>
          </cell>
          <cell r="F56">
            <v>7.49</v>
          </cell>
          <cell r="G56">
            <v>14.5</v>
          </cell>
          <cell r="H56">
            <v>4.99</v>
          </cell>
          <cell r="I56">
            <v>12</v>
          </cell>
        </row>
        <row r="57">
          <cell r="A57">
            <v>2015</v>
          </cell>
          <cell r="B57" t="str">
            <v>13 Profit/(Loss) to ultimate as % of capacity</v>
          </cell>
          <cell r="D57">
            <v>13.11</v>
          </cell>
          <cell r="E57">
            <v>12.45</v>
          </cell>
          <cell r="F57">
            <v>8.82</v>
          </cell>
          <cell r="G57">
            <v>7.45</v>
          </cell>
          <cell r="H57">
            <v>4.53</v>
          </cell>
          <cell r="I57">
            <v>2.4500000000000002</v>
          </cell>
        </row>
        <row r="58">
          <cell r="A58">
            <v>2019</v>
          </cell>
          <cell r="B58" t="str">
            <v>13 Profit/(Loss) to ultimate as % of capacity</v>
          </cell>
          <cell r="D58">
            <v>-1.44</v>
          </cell>
          <cell r="E58">
            <v>-22.69</v>
          </cell>
          <cell r="F58">
            <v>-3.96</v>
          </cell>
          <cell r="G58">
            <v>-25.19</v>
          </cell>
          <cell r="H58">
            <v>-6.44</v>
          </cell>
          <cell r="I58">
            <v>-27.69</v>
          </cell>
        </row>
        <row r="59">
          <cell r="A59">
            <v>2121</v>
          </cell>
          <cell r="B59" t="str">
            <v>13 Profit/(Loss) to ultimate as % of capacity</v>
          </cell>
          <cell r="D59">
            <v>5.5</v>
          </cell>
          <cell r="E59">
            <v>3</v>
          </cell>
          <cell r="F59">
            <v>0.36</v>
          </cell>
          <cell r="G59">
            <v>0.49</v>
          </cell>
          <cell r="H59">
            <v>-4.5</v>
          </cell>
          <cell r="I59">
            <v>-2</v>
          </cell>
        </row>
        <row r="60">
          <cell r="A60">
            <v>2232</v>
          </cell>
          <cell r="B60" t="str">
            <v>13 Profit/(Loss) to ultimate as % of capacity</v>
          </cell>
          <cell r="D60">
            <v>12.29</v>
          </cell>
          <cell r="E60">
            <v>12.59</v>
          </cell>
          <cell r="F60">
            <v>9.7899999999999991</v>
          </cell>
          <cell r="G60">
            <v>10.09</v>
          </cell>
          <cell r="H60">
            <v>7.29</v>
          </cell>
          <cell r="I60">
            <v>7.59</v>
          </cell>
        </row>
        <row r="61">
          <cell r="A61">
            <v>2288</v>
          </cell>
          <cell r="B61" t="str">
            <v>13 Profit/(Loss) to ultimate as % of capacity</v>
          </cell>
          <cell r="D61">
            <v>-57</v>
          </cell>
          <cell r="E61">
            <v>-71</v>
          </cell>
          <cell r="F61">
            <v>-62.2</v>
          </cell>
          <cell r="G61">
            <v>-76.42</v>
          </cell>
          <cell r="H61">
            <v>-67</v>
          </cell>
          <cell r="I61">
            <v>-81</v>
          </cell>
        </row>
        <row r="62">
          <cell r="A62">
            <v>2357</v>
          </cell>
          <cell r="B62" t="str">
            <v>13 Profit/(Loss) to ultimate as % of capacity</v>
          </cell>
          <cell r="D62">
            <v>29.72</v>
          </cell>
          <cell r="E62">
            <v>-11.84</v>
          </cell>
          <cell r="F62">
            <v>24.72</v>
          </cell>
          <cell r="G62">
            <v>-16.84</v>
          </cell>
          <cell r="H62">
            <v>19.72</v>
          </cell>
          <cell r="I62">
            <v>-21.84</v>
          </cell>
        </row>
        <row r="63">
          <cell r="A63">
            <v>2468</v>
          </cell>
          <cell r="B63" t="str">
            <v>13 Profit/(Loss) to ultimate as % of capacity</v>
          </cell>
          <cell r="D63" t="str">
            <v>-</v>
          </cell>
          <cell r="E63">
            <v>-31</v>
          </cell>
          <cell r="F63" t="str">
            <v>-</v>
          </cell>
          <cell r="G63">
            <v>-31</v>
          </cell>
          <cell r="H63" t="str">
            <v>-</v>
          </cell>
          <cell r="I63">
            <v>-31</v>
          </cell>
        </row>
        <row r="64">
          <cell r="A64">
            <v>2488</v>
          </cell>
          <cell r="B64" t="str">
            <v>13 Profit/(Loss) to ultimate as % of capacity</v>
          </cell>
          <cell r="D64">
            <v>16.14</v>
          </cell>
          <cell r="E64">
            <v>6.98</v>
          </cell>
          <cell r="F64">
            <v>13.64</v>
          </cell>
          <cell r="G64">
            <v>4.4800000000000004</v>
          </cell>
          <cell r="H64">
            <v>11.14</v>
          </cell>
          <cell r="I64">
            <v>1.98</v>
          </cell>
        </row>
        <row r="65">
          <cell r="A65">
            <v>2525</v>
          </cell>
          <cell r="B65" t="str">
            <v>13 Profit/(Loss) to ultimate as % of capacity</v>
          </cell>
          <cell r="D65">
            <v>15</v>
          </cell>
          <cell r="E65">
            <v>20</v>
          </cell>
          <cell r="F65">
            <v>9.64</v>
          </cell>
          <cell r="G65">
            <v>13.76</v>
          </cell>
          <cell r="H65" t="str">
            <v>-</v>
          </cell>
          <cell r="I65">
            <v>10</v>
          </cell>
        </row>
        <row r="66">
          <cell r="A66">
            <v>2623</v>
          </cell>
          <cell r="B66" t="str">
            <v>13 Profit/(Loss) to ultimate as % of capacity</v>
          </cell>
          <cell r="D66">
            <v>15</v>
          </cell>
          <cell r="E66">
            <v>5</v>
          </cell>
          <cell r="F66">
            <v>5</v>
          </cell>
          <cell r="G66" t="str">
            <v>-</v>
          </cell>
          <cell r="H66">
            <v>-5</v>
          </cell>
          <cell r="I66">
            <v>-5</v>
          </cell>
        </row>
        <row r="67">
          <cell r="A67">
            <v>2689</v>
          </cell>
          <cell r="B67" t="str">
            <v>13 Profit/(Loss) to ultimate as % of capacity</v>
          </cell>
          <cell r="D67">
            <v>-13.5</v>
          </cell>
          <cell r="E67">
            <v>-16.170000000000002</v>
          </cell>
          <cell r="F67">
            <v>-18.5</v>
          </cell>
          <cell r="G67">
            <v>-21.17</v>
          </cell>
          <cell r="H67">
            <v>-23.5</v>
          </cell>
          <cell r="I67">
            <v>-26.17</v>
          </cell>
        </row>
        <row r="68">
          <cell r="A68">
            <v>2786</v>
          </cell>
          <cell r="B68" t="str">
            <v>13 Profit/(Loss) to ultimate as % of capacity</v>
          </cell>
          <cell r="D68">
            <v>10</v>
          </cell>
          <cell r="E68">
            <v>-10.5</v>
          </cell>
          <cell r="F68">
            <v>4.5199999999999996</v>
          </cell>
          <cell r="G68">
            <v>-15.5</v>
          </cell>
          <cell r="H68" t="str">
            <v>-</v>
          </cell>
          <cell r="I68">
            <v>-20.5</v>
          </cell>
        </row>
        <row r="69">
          <cell r="A69">
            <v>2791</v>
          </cell>
          <cell r="B69" t="str">
            <v>13 Profit/(Loss) to ultimate as % of capacity</v>
          </cell>
          <cell r="D69">
            <v>5</v>
          </cell>
          <cell r="E69">
            <v>2.5</v>
          </cell>
          <cell r="F69">
            <v>3.98</v>
          </cell>
          <cell r="G69">
            <v>-3.16</v>
          </cell>
          <cell r="H69">
            <v>-2.5</v>
          </cell>
          <cell r="I69">
            <v>-5</v>
          </cell>
        </row>
        <row r="70">
          <cell r="A70">
            <v>2987</v>
          </cell>
          <cell r="B70" t="str">
            <v>13 Profit/(Loss) to ultimate as % of capacity</v>
          </cell>
          <cell r="D70">
            <v>8.1999999999999993</v>
          </cell>
          <cell r="E70">
            <v>3.21</v>
          </cell>
          <cell r="F70">
            <v>5.7</v>
          </cell>
          <cell r="G70">
            <v>0.71</v>
          </cell>
          <cell r="H70">
            <v>3.2</v>
          </cell>
          <cell r="I70">
            <v>-1.79</v>
          </cell>
        </row>
        <row r="71">
          <cell r="A71">
            <v>2988</v>
          </cell>
          <cell r="B71" t="str">
            <v>13 Profit/(Loss) to ultimate as % of capacity</v>
          </cell>
          <cell r="D71">
            <v>3.9</v>
          </cell>
          <cell r="E71">
            <v>-9.6300000000000008</v>
          </cell>
          <cell r="F71">
            <v>1.4</v>
          </cell>
          <cell r="G71">
            <v>-12.13</v>
          </cell>
          <cell r="H71">
            <v>-1.1000000000000001</v>
          </cell>
          <cell r="I71">
            <v>-14.63</v>
          </cell>
        </row>
        <row r="72">
          <cell r="A72">
            <v>2999</v>
          </cell>
          <cell r="B72" t="str">
            <v>13 Profit/(Loss) to ultimate as % of capacity</v>
          </cell>
          <cell r="D72">
            <v>9.92</v>
          </cell>
          <cell r="E72">
            <v>8.6199999999999992</v>
          </cell>
          <cell r="F72">
            <v>8</v>
          </cell>
          <cell r="G72">
            <v>6.12</v>
          </cell>
          <cell r="H72">
            <v>4.92</v>
          </cell>
          <cell r="I72">
            <v>3.62</v>
          </cell>
        </row>
        <row r="73">
          <cell r="A73">
            <v>3000</v>
          </cell>
          <cell r="B73" t="str">
            <v>13 Profit/(Loss) to ultimate as % of capacity</v>
          </cell>
          <cell r="D73">
            <v>10.47</v>
          </cell>
          <cell r="E73">
            <v>-20.55</v>
          </cell>
          <cell r="F73">
            <v>7.97</v>
          </cell>
          <cell r="G73">
            <v>-23.05</v>
          </cell>
          <cell r="H73">
            <v>5.47</v>
          </cell>
          <cell r="I73">
            <v>-25.55</v>
          </cell>
        </row>
        <row r="74">
          <cell r="A74">
            <v>3002</v>
          </cell>
          <cell r="B74" t="str">
            <v>13 Profit/(Loss) to ultimate as % of capacity</v>
          </cell>
          <cell r="D74">
            <v>11.99</v>
          </cell>
          <cell r="E74">
            <v>-3.53</v>
          </cell>
          <cell r="F74">
            <v>6.99</v>
          </cell>
          <cell r="G74">
            <v>-8.5299999999999994</v>
          </cell>
          <cell r="H74">
            <v>1.99</v>
          </cell>
          <cell r="I74">
            <v>-13.53</v>
          </cell>
        </row>
        <row r="75">
          <cell r="A75">
            <v>3010</v>
          </cell>
          <cell r="B75" t="str">
            <v>13 Profit/(Loss) to ultimate as % of capacity</v>
          </cell>
          <cell r="D75">
            <v>15</v>
          </cell>
          <cell r="E75">
            <v>17.5</v>
          </cell>
          <cell r="F75">
            <v>13.35</v>
          </cell>
          <cell r="G75">
            <v>15.23</v>
          </cell>
          <cell r="H75">
            <v>5</v>
          </cell>
          <cell r="I75">
            <v>12.5</v>
          </cell>
        </row>
        <row r="76">
          <cell r="A76">
            <v>3268</v>
          </cell>
          <cell r="B76" t="str">
            <v>13 Profit/(Loss) to ultimate as % of capacity</v>
          </cell>
          <cell r="D76">
            <v>2.4</v>
          </cell>
          <cell r="E76">
            <v>4.4000000000000004</v>
          </cell>
          <cell r="F76">
            <v>-1.2</v>
          </cell>
          <cell r="G76">
            <v>1.9</v>
          </cell>
          <cell r="H76">
            <v>-2.6</v>
          </cell>
          <cell r="I76">
            <v>-0.6</v>
          </cell>
        </row>
        <row r="77">
          <cell r="A77">
            <v>3500</v>
          </cell>
          <cell r="B77" t="str">
            <v>13 Profit/(Loss) to ultimate as % of capacity</v>
          </cell>
          <cell r="D77">
            <v>1943.09</v>
          </cell>
          <cell r="E77" t="str">
            <v>-</v>
          </cell>
          <cell r="F77">
            <v>1943.09</v>
          </cell>
          <cell r="G77" t="str">
            <v>-</v>
          </cell>
          <cell r="H77">
            <v>1943.09</v>
          </cell>
          <cell r="I77" t="str">
            <v>-</v>
          </cell>
        </row>
        <row r="78">
          <cell r="A78">
            <v>3622</v>
          </cell>
          <cell r="B78" t="str">
            <v>13 Profit/(Loss) to ultimate as % of capacity</v>
          </cell>
          <cell r="D78">
            <v>10</v>
          </cell>
          <cell r="E78">
            <v>5</v>
          </cell>
          <cell r="F78">
            <v>5</v>
          </cell>
          <cell r="G78" t="str">
            <v>-</v>
          </cell>
          <cell r="H78" t="str">
            <v>-</v>
          </cell>
          <cell r="I78">
            <v>-5</v>
          </cell>
        </row>
        <row r="79">
          <cell r="A79">
            <v>3623</v>
          </cell>
          <cell r="B79" t="str">
            <v>13 Profit/(Loss) to ultimate as % of capacity</v>
          </cell>
          <cell r="D79">
            <v>15</v>
          </cell>
          <cell r="E79">
            <v>5</v>
          </cell>
          <cell r="F79">
            <v>5</v>
          </cell>
          <cell r="G79">
            <v>-5</v>
          </cell>
          <cell r="H79">
            <v>-5</v>
          </cell>
          <cell r="I79">
            <v>-15</v>
          </cell>
        </row>
        <row r="80">
          <cell r="A80">
            <v>3624</v>
          </cell>
          <cell r="B80" t="str">
            <v>13 Profit/(Loss) to ultimate as % of capacity</v>
          </cell>
          <cell r="D80">
            <v>5.58</v>
          </cell>
          <cell r="E80">
            <v>-9.59</v>
          </cell>
          <cell r="F80">
            <v>0.57999999999999996</v>
          </cell>
          <cell r="G80">
            <v>-14.59</v>
          </cell>
          <cell r="H80">
            <v>-4.42</v>
          </cell>
          <cell r="I80">
            <v>-19.59</v>
          </cell>
        </row>
        <row r="81">
          <cell r="A81">
            <v>3902</v>
          </cell>
          <cell r="B81" t="str">
            <v>13 Profit/(Loss) to ultimate as % of capacity</v>
          </cell>
          <cell r="D81">
            <v>13.75</v>
          </cell>
          <cell r="E81">
            <v>21.98</v>
          </cell>
          <cell r="F81">
            <v>11.25</v>
          </cell>
          <cell r="G81">
            <v>19.48</v>
          </cell>
          <cell r="H81">
            <v>8.75</v>
          </cell>
          <cell r="I81">
            <v>16.98</v>
          </cell>
        </row>
        <row r="82">
          <cell r="A82">
            <v>4000</v>
          </cell>
          <cell r="B82" t="str">
            <v>13 Profit/(Loss) to ultimate as % of capacity</v>
          </cell>
          <cell r="D82">
            <v>6.54</v>
          </cell>
          <cell r="E82">
            <v>3.29</v>
          </cell>
          <cell r="F82">
            <v>1.54</v>
          </cell>
          <cell r="G82">
            <v>0.81</v>
          </cell>
          <cell r="H82">
            <v>-3.46</v>
          </cell>
          <cell r="I82">
            <v>-1.71</v>
          </cell>
        </row>
        <row r="83">
          <cell r="A83">
            <v>4020</v>
          </cell>
          <cell r="B83" t="str">
            <v>13 Profit/(Loss) to ultimate as % of capacity</v>
          </cell>
          <cell r="D83">
            <v>18.89</v>
          </cell>
          <cell r="E83">
            <v>6.04</v>
          </cell>
          <cell r="F83">
            <v>16.39</v>
          </cell>
          <cell r="G83">
            <v>3.54</v>
          </cell>
          <cell r="H83">
            <v>13.89</v>
          </cell>
          <cell r="I83">
            <v>1.04</v>
          </cell>
        </row>
        <row r="84">
          <cell r="A84">
            <v>4141</v>
          </cell>
          <cell r="B84" t="str">
            <v>13 Profit/(Loss) to ultimate as % of capacity</v>
          </cell>
          <cell r="D84">
            <v>10.210000000000001</v>
          </cell>
          <cell r="E84">
            <v>5.19</v>
          </cell>
          <cell r="F84">
            <v>7.71</v>
          </cell>
          <cell r="G84">
            <v>5.12</v>
          </cell>
          <cell r="H84">
            <v>5.21</v>
          </cell>
          <cell r="I84">
            <v>5.0599999999999996</v>
          </cell>
        </row>
        <row r="85">
          <cell r="A85">
            <v>4242</v>
          </cell>
          <cell r="B85" t="str">
            <v>13 Profit/(Loss) to ultimate as % of capacity</v>
          </cell>
          <cell r="D85">
            <v>10</v>
          </cell>
          <cell r="E85">
            <v>-37.6</v>
          </cell>
          <cell r="F85">
            <v>5.87</v>
          </cell>
          <cell r="G85">
            <v>-42.19</v>
          </cell>
          <cell r="H85">
            <v>0</v>
          </cell>
          <cell r="I85">
            <v>-47.6</v>
          </cell>
        </row>
        <row r="86">
          <cell r="A86">
            <v>4444</v>
          </cell>
          <cell r="B86" t="str">
            <v>13 Profit/(Loss) to ultimate as % of capacity</v>
          </cell>
          <cell r="D86">
            <v>5.41</v>
          </cell>
          <cell r="E86">
            <v>1.98</v>
          </cell>
          <cell r="F86">
            <v>2.91</v>
          </cell>
          <cell r="G86">
            <v>-0.52</v>
          </cell>
          <cell r="H86">
            <v>0.41</v>
          </cell>
          <cell r="I86">
            <v>-3.02</v>
          </cell>
        </row>
        <row r="87">
          <cell r="A87">
            <v>4472</v>
          </cell>
          <cell r="B87" t="str">
            <v>13 Profit/(Loss) to ultimate as % of capacity</v>
          </cell>
          <cell r="D87">
            <v>6.47</v>
          </cell>
          <cell r="E87">
            <v>14.18</v>
          </cell>
          <cell r="F87">
            <v>3.16</v>
          </cell>
          <cell r="G87">
            <v>11.87</v>
          </cell>
          <cell r="H87">
            <v>-0.14000000000000001</v>
          </cell>
          <cell r="I87">
            <v>9.57</v>
          </cell>
        </row>
        <row r="88">
          <cell r="A88">
            <v>4711</v>
          </cell>
          <cell r="B88" t="str">
            <v>13 Profit/(Loss) to ultimate as % of capacity</v>
          </cell>
          <cell r="D88">
            <v>13.07</v>
          </cell>
          <cell r="E88">
            <v>12.89</v>
          </cell>
          <cell r="F88">
            <v>3.07</v>
          </cell>
          <cell r="G88">
            <v>10.39</v>
          </cell>
          <cell r="H88">
            <v>-6.93</v>
          </cell>
          <cell r="I88">
            <v>7.89</v>
          </cell>
        </row>
        <row r="89">
          <cell r="A89">
            <v>5000</v>
          </cell>
          <cell r="B89" t="str">
            <v>13 Profit/(Loss) to ultimate as % of capacity</v>
          </cell>
          <cell r="D89">
            <v>9.6</v>
          </cell>
          <cell r="E89">
            <v>0.49</v>
          </cell>
          <cell r="F89">
            <v>7.1</v>
          </cell>
          <cell r="G89">
            <v>-2.0099999999999998</v>
          </cell>
          <cell r="H89">
            <v>4.5999999999999996</v>
          </cell>
          <cell r="I89">
            <v>-4.51</v>
          </cell>
        </row>
        <row r="90">
          <cell r="A90">
            <v>5151</v>
          </cell>
          <cell r="B90" t="str">
            <v>13 Profit/(Loss) to ultimate as % of capacity</v>
          </cell>
          <cell r="D90" t="str">
            <v>-</v>
          </cell>
          <cell r="E90">
            <v>2.25</v>
          </cell>
          <cell r="F90" t="str">
            <v>-</v>
          </cell>
          <cell r="G90">
            <v>-2.75</v>
          </cell>
          <cell r="H90" t="str">
            <v>-</v>
          </cell>
          <cell r="I90">
            <v>-7.75</v>
          </cell>
        </row>
        <row r="91">
          <cell r="A91">
            <v>5623</v>
          </cell>
          <cell r="B91" t="str">
            <v>13 Profit/(Loss) to ultimate as % of capacity</v>
          </cell>
          <cell r="D91">
            <v>7</v>
          </cell>
          <cell r="E91">
            <v>10</v>
          </cell>
          <cell r="F91">
            <v>2</v>
          </cell>
          <cell r="G91">
            <v>5</v>
          </cell>
          <cell r="H91">
            <v>-3</v>
          </cell>
          <cell r="I91" t="str">
            <v>-</v>
          </cell>
        </row>
        <row r="92">
          <cell r="A92">
            <v>5886</v>
          </cell>
          <cell r="B92" t="str">
            <v>13 Profit/(Loss) to ultimate as % of capacity</v>
          </cell>
          <cell r="D92">
            <v>7.5</v>
          </cell>
          <cell r="E92">
            <v>3</v>
          </cell>
          <cell r="F92">
            <v>-4.03</v>
          </cell>
          <cell r="G92">
            <v>-0.22</v>
          </cell>
          <cell r="H92">
            <v>-7.5</v>
          </cell>
          <cell r="I92">
            <v>-2</v>
          </cell>
        </row>
        <row r="93">
          <cell r="A93">
            <v>6103</v>
          </cell>
          <cell r="B93" t="str">
            <v>13 Profit/(Loss) to ultimate as % of capacity</v>
          </cell>
          <cell r="D93">
            <v>-5</v>
          </cell>
          <cell r="E93">
            <v>-15</v>
          </cell>
          <cell r="F93">
            <v>-6.32</v>
          </cell>
          <cell r="G93">
            <v>-16.79</v>
          </cell>
          <cell r="H93">
            <v>-12.5</v>
          </cell>
          <cell r="I93">
            <v>-20</v>
          </cell>
        </row>
        <row r="94">
          <cell r="A94">
            <v>6104</v>
          </cell>
          <cell r="B94" t="str">
            <v>13 Profit/(Loss) to ultimate as % of capacity</v>
          </cell>
          <cell r="D94">
            <v>-2.15</v>
          </cell>
          <cell r="E94">
            <v>5.29</v>
          </cell>
          <cell r="F94">
            <v>-12.15</v>
          </cell>
          <cell r="G94">
            <v>0.28999999999999998</v>
          </cell>
          <cell r="H94">
            <v>-17.149999999999999</v>
          </cell>
          <cell r="I94">
            <v>-4.71</v>
          </cell>
        </row>
        <row r="95">
          <cell r="A95">
            <v>6107</v>
          </cell>
          <cell r="B95" t="str">
            <v>13 Profit/(Loss) to ultimate as % of capacity</v>
          </cell>
          <cell r="D95">
            <v>20</v>
          </cell>
          <cell r="E95" t="str">
            <v>-</v>
          </cell>
          <cell r="F95">
            <v>10</v>
          </cell>
          <cell r="G95">
            <v>-10</v>
          </cell>
          <cell r="H95" t="str">
            <v>-</v>
          </cell>
          <cell r="I95">
            <v>-20</v>
          </cell>
        </row>
        <row r="96">
          <cell r="A96">
            <v>6117</v>
          </cell>
          <cell r="B96" t="str">
            <v>13 Profit/(Loss) to ultimate as % of capacity</v>
          </cell>
          <cell r="D96">
            <v>-2.0099999999999998</v>
          </cell>
          <cell r="E96">
            <v>-0.61</v>
          </cell>
          <cell r="F96">
            <v>-7.01</v>
          </cell>
          <cell r="G96">
            <v>-5.61</v>
          </cell>
          <cell r="H96">
            <v>-12.01</v>
          </cell>
          <cell r="I96">
            <v>-10.61</v>
          </cell>
        </row>
        <row r="97">
          <cell r="A97">
            <v>6125</v>
          </cell>
          <cell r="B97" t="str">
            <v>13 Profit/(Loss) to ultimate as % of capacity</v>
          </cell>
          <cell r="D97" t="str">
            <v>-</v>
          </cell>
          <cell r="E97">
            <v>-20.98</v>
          </cell>
          <cell r="F97" t="str">
            <v>-</v>
          </cell>
          <cell r="G97">
            <v>-23.48</v>
          </cell>
          <cell r="H97" t="str">
            <v>-</v>
          </cell>
          <cell r="I97">
            <v>-30.01</v>
          </cell>
        </row>
        <row r="98">
          <cell r="A98">
            <v>6131</v>
          </cell>
          <cell r="B98" t="str">
            <v>13 Profit/(Loss) to ultimate as % of capacity</v>
          </cell>
          <cell r="D98">
            <v>2.5</v>
          </cell>
          <cell r="E98">
            <v>-7.5</v>
          </cell>
          <cell r="F98">
            <v>-10.91</v>
          </cell>
          <cell r="G98">
            <v>-16.86</v>
          </cell>
          <cell r="H98">
            <v>-17.5</v>
          </cell>
          <cell r="I98">
            <v>-20</v>
          </cell>
        </row>
        <row r="99">
          <cell r="A99">
            <v>6132</v>
          </cell>
          <cell r="B99" t="str">
            <v>13 Profit/(Loss) to ultimate as % of capacity</v>
          </cell>
          <cell r="D99">
            <v>2.97</v>
          </cell>
          <cell r="E99">
            <v>-3.95</v>
          </cell>
          <cell r="F99">
            <v>0.47</v>
          </cell>
          <cell r="G99">
            <v>-6.45</v>
          </cell>
          <cell r="H99">
            <v>-2.0299999999999998</v>
          </cell>
          <cell r="I99">
            <v>-8.9499999999999993</v>
          </cell>
        </row>
        <row r="100">
          <cell r="A100">
            <v>6133</v>
          </cell>
          <cell r="B100" t="str">
            <v>13 Profit/(Loss) to ultimate as % of capacity</v>
          </cell>
          <cell r="D100">
            <v>2.5</v>
          </cell>
          <cell r="E100">
            <v>-39</v>
          </cell>
          <cell r="F100">
            <v>0.46</v>
          </cell>
          <cell r="G100">
            <v>-42.29</v>
          </cell>
          <cell r="H100">
            <v>-2.5</v>
          </cell>
          <cell r="I100">
            <v>-44</v>
          </cell>
        </row>
        <row r="101">
          <cell r="A101">
            <v>6134</v>
          </cell>
          <cell r="B101" t="str">
            <v>13 Profit/(Loss) to ultimate as % of capacity</v>
          </cell>
          <cell r="D101">
            <v>12.5</v>
          </cell>
          <cell r="E101">
            <v>5</v>
          </cell>
          <cell r="F101">
            <v>9.1199999999999992</v>
          </cell>
          <cell r="G101">
            <v>-1.1299999999999999</v>
          </cell>
          <cell r="H101">
            <v>2.5</v>
          </cell>
          <cell r="I101">
            <v>-5</v>
          </cell>
        </row>
      </sheetData>
      <sheetData sheetId="8">
        <row r="2">
          <cell r="A2">
            <v>33</v>
          </cell>
          <cell r="B2" t="str">
            <v>Hiscox Syndicates Limited</v>
          </cell>
        </row>
        <row r="3">
          <cell r="A3">
            <v>44</v>
          </cell>
          <cell r="B3" t="str">
            <v>Canopius Managing Agents Limited</v>
          </cell>
        </row>
        <row r="4">
          <cell r="A4">
            <v>218</v>
          </cell>
          <cell r="B4" t="str">
            <v>IQUW Syndicate Management Limited</v>
          </cell>
        </row>
        <row r="5">
          <cell r="A5">
            <v>308</v>
          </cell>
          <cell r="B5" t="str">
            <v>Tokio Marine Kiln Syndicates Limited</v>
          </cell>
        </row>
        <row r="6">
          <cell r="A6">
            <v>318</v>
          </cell>
          <cell r="B6" t="str">
            <v>Cincinnati Global Underwriting Agency Limited</v>
          </cell>
        </row>
        <row r="7">
          <cell r="A7">
            <v>382</v>
          </cell>
          <cell r="B7" t="str">
            <v>Hardy (Underwriting Agencies) Limited</v>
          </cell>
        </row>
        <row r="8">
          <cell r="A8">
            <v>386</v>
          </cell>
          <cell r="B8" t="str">
            <v>QBE Underwriting Limited</v>
          </cell>
        </row>
        <row r="9">
          <cell r="A9">
            <v>435</v>
          </cell>
          <cell r="B9" t="str">
            <v>Faraday Underwriting Limited</v>
          </cell>
        </row>
        <row r="10">
          <cell r="A10">
            <v>457</v>
          </cell>
          <cell r="B10" t="str">
            <v>Munich Re Syndicate Limited</v>
          </cell>
        </row>
        <row r="11">
          <cell r="A11">
            <v>510</v>
          </cell>
          <cell r="B11" t="str">
            <v>Tokio Marine Kiln Syndicates Limited</v>
          </cell>
        </row>
        <row r="12">
          <cell r="A12">
            <v>557</v>
          </cell>
          <cell r="B12" t="str">
            <v>Tokio Marine Kiln Syndicates Limited</v>
          </cell>
        </row>
        <row r="13">
          <cell r="A13">
            <v>609</v>
          </cell>
          <cell r="B13" t="str">
            <v>Atrium Underwriters Limited</v>
          </cell>
        </row>
        <row r="14">
          <cell r="A14">
            <v>623</v>
          </cell>
          <cell r="B14" t="str">
            <v>Beazley Furlonge Limited</v>
          </cell>
        </row>
        <row r="15">
          <cell r="A15">
            <v>727</v>
          </cell>
          <cell r="B15" t="str">
            <v>S.A. Meacock &amp; Company Limited</v>
          </cell>
        </row>
        <row r="16">
          <cell r="A16">
            <v>1084</v>
          </cell>
          <cell r="B16" t="str">
            <v>Chaucer Syndicates Limited</v>
          </cell>
        </row>
        <row r="17">
          <cell r="A17">
            <v>1110</v>
          </cell>
          <cell r="B17" t="str">
            <v>Vibe Syndicate Management Limited</v>
          </cell>
        </row>
        <row r="18">
          <cell r="A18">
            <v>1176</v>
          </cell>
          <cell r="B18" t="str">
            <v>Chaucer Syndicates Limited</v>
          </cell>
        </row>
        <row r="19">
          <cell r="A19">
            <v>1183</v>
          </cell>
          <cell r="B19" t="str">
            <v>Talbot Underwriting Ltd</v>
          </cell>
        </row>
        <row r="20">
          <cell r="A20">
            <v>1200</v>
          </cell>
          <cell r="B20" t="str">
            <v>Argo Managing Agency Limited</v>
          </cell>
        </row>
        <row r="21">
          <cell r="A21">
            <v>1218</v>
          </cell>
          <cell r="B21" t="str">
            <v>Newline Underwriting Management Limited</v>
          </cell>
        </row>
        <row r="22">
          <cell r="A22">
            <v>1221</v>
          </cell>
          <cell r="B22" t="str">
            <v>Navigators Underwriting Agency Limited</v>
          </cell>
        </row>
        <row r="23">
          <cell r="A23">
            <v>1225</v>
          </cell>
          <cell r="B23" t="str">
            <v>AEGIS Managing Agency Limited</v>
          </cell>
        </row>
        <row r="24">
          <cell r="A24">
            <v>1254</v>
          </cell>
          <cell r="B24" t="str">
            <v>Polo Managing Agency Limited</v>
          </cell>
        </row>
        <row r="25">
          <cell r="A25">
            <v>1274</v>
          </cell>
          <cell r="B25" t="str">
            <v>Antares Managing Agency Limited</v>
          </cell>
        </row>
        <row r="26">
          <cell r="A26">
            <v>1301</v>
          </cell>
          <cell r="B26" t="str">
            <v>Inigo Managing Agent Limited</v>
          </cell>
        </row>
        <row r="27">
          <cell r="A27">
            <v>1414</v>
          </cell>
          <cell r="B27" t="str">
            <v>Ascot Underwriting Limited</v>
          </cell>
        </row>
        <row r="28">
          <cell r="A28">
            <v>1416</v>
          </cell>
          <cell r="B28" t="str">
            <v>Asta Managing Agency Limited</v>
          </cell>
        </row>
        <row r="29">
          <cell r="A29">
            <v>1458</v>
          </cell>
          <cell r="B29" t="str">
            <v>RenaissanceRe Syndicate Management Limited</v>
          </cell>
        </row>
        <row r="30">
          <cell r="A30">
            <v>1492</v>
          </cell>
          <cell r="B30" t="str">
            <v>Probitas Managing Agency Limited</v>
          </cell>
        </row>
        <row r="31">
          <cell r="A31">
            <v>1609</v>
          </cell>
          <cell r="B31" t="str">
            <v>Asta Managing Agency Limited</v>
          </cell>
        </row>
        <row r="32">
          <cell r="A32">
            <v>1618</v>
          </cell>
          <cell r="B32" t="str">
            <v>Brit Syndicates Limited</v>
          </cell>
        </row>
        <row r="33">
          <cell r="A33">
            <v>1686</v>
          </cell>
          <cell r="B33" t="str">
            <v>AXIS Managing Agency Limited</v>
          </cell>
        </row>
        <row r="34">
          <cell r="A34">
            <v>1699</v>
          </cell>
          <cell r="B34" t="str">
            <v>Asta Managing Agency Limited</v>
          </cell>
        </row>
        <row r="35">
          <cell r="A35">
            <v>1729</v>
          </cell>
          <cell r="B35" t="str">
            <v>Asta Managing Agency Limited</v>
          </cell>
        </row>
        <row r="36">
          <cell r="A36">
            <v>1856</v>
          </cell>
          <cell r="B36" t="str">
            <v>IQUW Syndicate Management Limited</v>
          </cell>
        </row>
        <row r="37">
          <cell r="A37">
            <v>1861</v>
          </cell>
          <cell r="B37" t="str">
            <v>Canopius Managing Agents Limited</v>
          </cell>
        </row>
        <row r="38">
          <cell r="A38">
            <v>1880</v>
          </cell>
          <cell r="B38" t="str">
            <v>Tokio Marine Kiln Syndicates Limited</v>
          </cell>
        </row>
        <row r="39">
          <cell r="A39">
            <v>1884</v>
          </cell>
          <cell r="B39" t="str">
            <v>Premia Managing Agency Limited</v>
          </cell>
        </row>
        <row r="40">
          <cell r="A40">
            <v>1892</v>
          </cell>
          <cell r="B40" t="str">
            <v>Asta Managing Agency Limited</v>
          </cell>
        </row>
        <row r="41">
          <cell r="A41">
            <v>1910</v>
          </cell>
          <cell r="B41" t="str">
            <v>Ariel Re Managing Agency</v>
          </cell>
        </row>
        <row r="42">
          <cell r="A42">
            <v>1919</v>
          </cell>
          <cell r="B42" t="str">
            <v>Starr Managing Agents Limited</v>
          </cell>
        </row>
        <row r="43">
          <cell r="A43">
            <v>1945</v>
          </cell>
          <cell r="B43" t="str">
            <v>Sirius International Managing Agency Limited</v>
          </cell>
        </row>
        <row r="44">
          <cell r="A44">
            <v>1947</v>
          </cell>
          <cell r="B44" t="str">
            <v>Hamilton Managing Agency Limited</v>
          </cell>
        </row>
        <row r="45">
          <cell r="A45">
            <v>1955</v>
          </cell>
          <cell r="B45" t="str">
            <v>Arch Managing Agency Limited</v>
          </cell>
        </row>
        <row r="46">
          <cell r="A46">
            <v>1967</v>
          </cell>
          <cell r="B46" t="str">
            <v>W R Berkley Syndicate Management Limited</v>
          </cell>
        </row>
        <row r="47">
          <cell r="A47">
            <v>1969</v>
          </cell>
          <cell r="B47" t="str">
            <v>Apollo Syndicate Management Limited</v>
          </cell>
        </row>
        <row r="48">
          <cell r="A48">
            <v>1971</v>
          </cell>
          <cell r="B48" t="str">
            <v>Apollo Syndicate Management Limited</v>
          </cell>
        </row>
        <row r="49">
          <cell r="A49">
            <v>1975</v>
          </cell>
          <cell r="B49" t="str">
            <v>Coverys Managing Agency Limited</v>
          </cell>
        </row>
        <row r="50">
          <cell r="A50">
            <v>1988</v>
          </cell>
          <cell r="B50" t="str">
            <v>Asta Managing Agency Limited</v>
          </cell>
        </row>
        <row r="51">
          <cell r="A51">
            <v>1991</v>
          </cell>
          <cell r="B51" t="str">
            <v>Coverys Managing Agency Limited</v>
          </cell>
        </row>
        <row r="52">
          <cell r="A52">
            <v>1994</v>
          </cell>
          <cell r="B52" t="str">
            <v>Apollo Syndicate Management Limited</v>
          </cell>
        </row>
        <row r="53">
          <cell r="A53">
            <v>2001</v>
          </cell>
          <cell r="B53" t="str">
            <v>MS Amlin Underwriting Limited</v>
          </cell>
        </row>
        <row r="54">
          <cell r="A54">
            <v>2003</v>
          </cell>
          <cell r="B54" t="str">
            <v>AXA XL Underwriting Agencies Limited</v>
          </cell>
        </row>
        <row r="55">
          <cell r="A55">
            <v>2008</v>
          </cell>
          <cell r="B55" t="str">
            <v>Enstar Managing Agency Limited</v>
          </cell>
        </row>
        <row r="56">
          <cell r="A56">
            <v>2010</v>
          </cell>
          <cell r="B56" t="str">
            <v>Lancashire Syndicates Limited</v>
          </cell>
        </row>
        <row r="57">
          <cell r="A57">
            <v>2012</v>
          </cell>
          <cell r="B57" t="str">
            <v>Arch Managing Agency Limited</v>
          </cell>
        </row>
        <row r="58">
          <cell r="A58">
            <v>2015</v>
          </cell>
          <cell r="B58" t="str">
            <v>SCOR Managing Agency Ltd</v>
          </cell>
        </row>
        <row r="59">
          <cell r="A59">
            <v>2019</v>
          </cell>
          <cell r="B59" t="str">
            <v>Talbot Underwriting Ltd</v>
          </cell>
        </row>
        <row r="60">
          <cell r="A60">
            <v>2121</v>
          </cell>
          <cell r="B60" t="str">
            <v>Argenta Syndicate Management Limited</v>
          </cell>
        </row>
        <row r="61">
          <cell r="A61">
            <v>2232</v>
          </cell>
          <cell r="B61" t="str">
            <v>Allied World Managing Agency Limited</v>
          </cell>
        </row>
        <row r="62">
          <cell r="A62">
            <v>2288</v>
          </cell>
          <cell r="B62" t="str">
            <v>Asta Managing Agency Limited</v>
          </cell>
        </row>
        <row r="63">
          <cell r="A63">
            <v>2357</v>
          </cell>
          <cell r="B63" t="str">
            <v>Nephila Syndicate Management Limited</v>
          </cell>
        </row>
        <row r="64">
          <cell r="A64">
            <v>2358</v>
          </cell>
          <cell r="B64" t="str">
            <v>Nephila Syndicate Management Limited</v>
          </cell>
        </row>
        <row r="65">
          <cell r="A65">
            <v>2468</v>
          </cell>
          <cell r="B65" t="str">
            <v>RiverStone Managing Agency Ltd</v>
          </cell>
        </row>
        <row r="66">
          <cell r="A66">
            <v>2488</v>
          </cell>
          <cell r="B66" t="str">
            <v>Chubb Underwriting Agencies Limited</v>
          </cell>
        </row>
        <row r="67">
          <cell r="A67">
            <v>2525</v>
          </cell>
          <cell r="B67" t="str">
            <v>Asta Managing Agency Limited</v>
          </cell>
        </row>
        <row r="68">
          <cell r="A68">
            <v>2623</v>
          </cell>
          <cell r="B68" t="str">
            <v>Beazley Furlonge Limited</v>
          </cell>
        </row>
        <row r="69">
          <cell r="A69">
            <v>2689</v>
          </cell>
          <cell r="B69" t="str">
            <v>Asta Managing Agency Limited</v>
          </cell>
        </row>
        <row r="70">
          <cell r="A70">
            <v>2786</v>
          </cell>
          <cell r="B70" t="str">
            <v>Asta Managing Agency Limited</v>
          </cell>
        </row>
        <row r="71">
          <cell r="A71">
            <v>2791</v>
          </cell>
          <cell r="B71" t="str">
            <v>Managing Agency Partners Limited</v>
          </cell>
        </row>
        <row r="72">
          <cell r="A72">
            <v>2987</v>
          </cell>
          <cell r="B72" t="str">
            <v>Brit Syndicates Limited</v>
          </cell>
        </row>
        <row r="73">
          <cell r="A73">
            <v>2988</v>
          </cell>
          <cell r="B73" t="str">
            <v>Brit Syndicates Limited</v>
          </cell>
        </row>
        <row r="74">
          <cell r="A74">
            <v>2999</v>
          </cell>
          <cell r="B74" t="str">
            <v>QBE Underwriting Limited</v>
          </cell>
        </row>
        <row r="75">
          <cell r="A75">
            <v>3000</v>
          </cell>
          <cell r="B75" t="str">
            <v>Markel Syndicate Management Limited</v>
          </cell>
        </row>
        <row r="76">
          <cell r="A76">
            <v>3002</v>
          </cell>
          <cell r="B76" t="str">
            <v>AXA XL Underwriting Agencies Limited</v>
          </cell>
        </row>
        <row r="77">
          <cell r="A77">
            <v>3010</v>
          </cell>
          <cell r="B77" t="str">
            <v>Lancashire Syndicates Limited</v>
          </cell>
        </row>
        <row r="78">
          <cell r="A78">
            <v>3268</v>
          </cell>
          <cell r="B78" t="str">
            <v>IQUW Syndicate Management Limited</v>
          </cell>
        </row>
        <row r="79">
          <cell r="A79">
            <v>3500</v>
          </cell>
          <cell r="B79" t="str">
            <v>RiverStone Managing Agency Ltd</v>
          </cell>
        </row>
        <row r="80">
          <cell r="A80">
            <v>3622</v>
          </cell>
          <cell r="B80" t="str">
            <v>Beazley Furlonge Limited</v>
          </cell>
        </row>
        <row r="81">
          <cell r="A81">
            <v>3623</v>
          </cell>
          <cell r="B81" t="str">
            <v>Beazley Furlonge Limited</v>
          </cell>
        </row>
        <row r="82">
          <cell r="A82">
            <v>3624</v>
          </cell>
          <cell r="B82" t="str">
            <v>Hiscox Syndicates Limited</v>
          </cell>
        </row>
        <row r="83">
          <cell r="A83">
            <v>3902</v>
          </cell>
          <cell r="B83" t="str">
            <v>Ark Syndicate Management Limited</v>
          </cell>
        </row>
        <row r="84">
          <cell r="A84">
            <v>4000</v>
          </cell>
          <cell r="B84" t="str">
            <v>Hamilton Managing Agency Limited</v>
          </cell>
        </row>
        <row r="85">
          <cell r="A85">
            <v>4020</v>
          </cell>
          <cell r="B85" t="str">
            <v>Ark Syndicate Management Limited</v>
          </cell>
        </row>
        <row r="86">
          <cell r="A86">
            <v>4141</v>
          </cell>
          <cell r="B86" t="str">
            <v>HCC Underwriting Agency Ltd</v>
          </cell>
        </row>
        <row r="87">
          <cell r="A87">
            <v>4242</v>
          </cell>
          <cell r="B87" t="str">
            <v>Asta Managing Agency Limited</v>
          </cell>
        </row>
        <row r="88">
          <cell r="A88">
            <v>4444</v>
          </cell>
          <cell r="B88" t="str">
            <v>Canopius Managing Agents Limited</v>
          </cell>
        </row>
        <row r="89">
          <cell r="A89">
            <v>4472</v>
          </cell>
          <cell r="B89" t="str">
            <v>Liberty Managing Agency Limited</v>
          </cell>
        </row>
        <row r="90">
          <cell r="A90">
            <v>4711</v>
          </cell>
          <cell r="B90" t="str">
            <v>Aspen Managing Agency Limited</v>
          </cell>
        </row>
        <row r="91">
          <cell r="A91">
            <v>5000</v>
          </cell>
          <cell r="B91" t="str">
            <v>Travelers Syndicate Management Limited</v>
          </cell>
        </row>
        <row r="92">
          <cell r="A92">
            <v>5151</v>
          </cell>
          <cell r="B92" t="str">
            <v>Endurance at Lloyd's Limited</v>
          </cell>
        </row>
        <row r="93">
          <cell r="A93">
            <v>5623</v>
          </cell>
          <cell r="B93" t="str">
            <v>Beazley Furlonge Limited</v>
          </cell>
        </row>
        <row r="94">
          <cell r="A94">
            <v>5886</v>
          </cell>
          <cell r="B94" t="str">
            <v>Blenheim Underwriting Limited</v>
          </cell>
        </row>
        <row r="95">
          <cell r="A95">
            <v>6103</v>
          </cell>
          <cell r="B95" t="str">
            <v>Managing Agency Partners Limited</v>
          </cell>
        </row>
        <row r="96">
          <cell r="A96">
            <v>6104</v>
          </cell>
          <cell r="B96" t="str">
            <v>Hiscox Syndicates Limited</v>
          </cell>
        </row>
        <row r="97">
          <cell r="A97">
            <v>6107</v>
          </cell>
          <cell r="B97" t="str">
            <v>Beazley Furlonge Limited</v>
          </cell>
        </row>
        <row r="98">
          <cell r="A98">
            <v>6117</v>
          </cell>
          <cell r="B98" t="str">
            <v>Argo Managing Agency Limited</v>
          </cell>
        </row>
        <row r="99">
          <cell r="A99">
            <v>6125</v>
          </cell>
          <cell r="B99" t="str">
            <v>Hamilton Managing Agency Limited</v>
          </cell>
        </row>
        <row r="100">
          <cell r="A100">
            <v>6131</v>
          </cell>
          <cell r="B100" t="str">
            <v>Asta Managing Agency Limited</v>
          </cell>
        </row>
        <row r="101">
          <cell r="A101">
            <v>6132</v>
          </cell>
          <cell r="B101" t="str">
            <v>Arch Managing Agency Limited</v>
          </cell>
        </row>
        <row r="102">
          <cell r="A102">
            <v>6133</v>
          </cell>
          <cell r="B102" t="str">
            <v>Apollo Syndicate Management Limited</v>
          </cell>
        </row>
        <row r="103">
          <cell r="A103">
            <v>6134</v>
          </cell>
          <cell r="B103" t="str">
            <v>Argenta Syndicate Management Limited</v>
          </cell>
        </row>
      </sheetData>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A9D9F-72EB-4956-A657-079BDD47B443}">
  <sheetPr>
    <pageSetUpPr fitToPage="1"/>
  </sheetPr>
  <dimension ref="A1:H70"/>
  <sheetViews>
    <sheetView tabSelected="1" zoomScale="90" zoomScaleNormal="90" workbookViewId="0">
      <pane xSplit="1" ySplit="2" topLeftCell="B3" activePane="bottomRight" state="frozen"/>
      <selection pane="topRight" activeCell="B1" sqref="B1"/>
      <selection pane="bottomLeft" activeCell="A3" sqref="A3"/>
      <selection pane="bottomRight" activeCell="B8" sqref="B8"/>
    </sheetView>
  </sheetViews>
  <sheetFormatPr defaultColWidth="9.1796875" defaultRowHeight="12.5" x14ac:dyDescent="0.25"/>
  <cols>
    <col min="1" max="1" width="6" style="2" bestFit="1" customWidth="1"/>
    <col min="2" max="2" width="38.54296875" style="2" bestFit="1" customWidth="1"/>
    <col min="3" max="4" width="15.54296875" style="2" bestFit="1" customWidth="1"/>
    <col min="5" max="5" width="16.453125" style="2" bestFit="1" customWidth="1"/>
    <col min="6" max="6" width="16.1796875" style="2" customWidth="1"/>
    <col min="7" max="8" width="16.453125" style="2" bestFit="1" customWidth="1"/>
    <col min="9" max="16384" width="9.1796875" style="2"/>
  </cols>
  <sheetData>
    <row r="1" spans="1:8" ht="45.75" customHeight="1" x14ac:dyDescent="0.25">
      <c r="A1" s="1" t="s">
        <v>0</v>
      </c>
      <c r="B1" s="1"/>
      <c r="C1" s="1"/>
      <c r="D1" s="1"/>
      <c r="E1" s="1"/>
      <c r="F1" s="1"/>
      <c r="G1" s="1"/>
      <c r="H1" s="1"/>
    </row>
    <row r="2" spans="1:8" ht="65" x14ac:dyDescent="0.3">
      <c r="C2" s="3" t="s">
        <v>1</v>
      </c>
      <c r="D2" s="3" t="s">
        <v>2</v>
      </c>
      <c r="E2" s="3" t="s">
        <v>3</v>
      </c>
      <c r="F2" s="3" t="s">
        <v>4</v>
      </c>
      <c r="G2" s="3" t="s">
        <v>5</v>
      </c>
      <c r="H2" s="3" t="s">
        <v>6</v>
      </c>
    </row>
    <row r="3" spans="1:8" ht="13" x14ac:dyDescent="0.3">
      <c r="A3" s="4">
        <v>33</v>
      </c>
      <c r="B3" s="4" t="str">
        <f>IFERROR(VLOOKUP(A3,'[1]Synd and MA Name'!$A$2:$B$103,2,0),0)</f>
        <v>Hiscox Syndicates Limited</v>
      </c>
      <c r="C3" s="5">
        <f>IFERROR(VLOOKUP(A3,'[1]2020 Capacity'!$B$5:$F$95,5,0),0)/1000</f>
        <v>1698078.341</v>
      </c>
      <c r="D3" s="5">
        <f>IFERROR(VLOOKUP(A3,'[1]2021 Capacity'!$B$5:$F$98,5,0),0)/1000</f>
        <v>1699385.4909999999</v>
      </c>
      <c r="E3" s="6">
        <f>IFERROR(VLOOKUP(A3,'[1]Q3''22 QMA 120 Data'!$A$5:$I$101,9,0),0)</f>
        <v>-3.58</v>
      </c>
      <c r="F3" s="6">
        <f>IFERROR(VLOOKUP(A3,'[1]Q3''22 QMA 120 Data'!$A$5:$I$101,5,0),0)</f>
        <v>6.42</v>
      </c>
      <c r="G3" s="6">
        <f>IFERROR(VLOOKUP(A3,'[1]Q3''22 QMA 120 Data'!$A$5:$I$101,8,0),0)</f>
        <v>-2.2200000000000002</v>
      </c>
      <c r="H3" s="6">
        <f>IFERROR(VLOOKUP(A3,'[1]Q3''22 QMA 120 Data'!$A$5:$I$101,4,0),0)</f>
        <v>7.78</v>
      </c>
    </row>
    <row r="4" spans="1:8" ht="13" x14ac:dyDescent="0.3">
      <c r="A4" s="4">
        <v>218</v>
      </c>
      <c r="B4" s="4" t="str">
        <f>IFERROR(VLOOKUP(A4,'[1]Synd and MA Name'!$A$2:$B$103,2,0),0)</f>
        <v>IQUW Syndicate Management Limited</v>
      </c>
      <c r="C4" s="5">
        <f>IFERROR(VLOOKUP(A4,'[1]2020 Capacity'!$B$5:$F$95,5,0),0)/1000</f>
        <v>480000</v>
      </c>
      <c r="D4" s="5">
        <f>IFERROR(VLOOKUP(A4,'[1]2021 Capacity'!$B$5:$F$98,5,0),0)/1000</f>
        <v>479889.65399999998</v>
      </c>
      <c r="E4" s="6">
        <f>IFERROR(VLOOKUP(A4,'[1]Q3''22 QMA 120 Data'!$A$5:$I$101,9,0),0)</f>
        <v>3.06</v>
      </c>
      <c r="F4" s="6">
        <f>IFERROR(VLOOKUP(A4,'[1]Q3''22 QMA 120 Data'!$A$5:$I$101,5,0),0)</f>
        <v>8.06</v>
      </c>
      <c r="G4" s="6">
        <f>IFERROR(VLOOKUP(A4,'[1]Q3''22 QMA 120 Data'!$A$5:$I$101,8,0),0)</f>
        <v>-4.07</v>
      </c>
      <c r="H4" s="6">
        <f>IFERROR(VLOOKUP(A4,'[1]Q3''22 QMA 120 Data'!$A$5:$I$101,4,0),0)</f>
        <v>5.93</v>
      </c>
    </row>
    <row r="5" spans="1:8" ht="13.5" customHeight="1" x14ac:dyDescent="0.3">
      <c r="A5" s="4">
        <v>318</v>
      </c>
      <c r="B5" s="4" t="str">
        <f>IFERROR(VLOOKUP(A5,'[1]Synd and MA Name'!$A$2:$B$103,2,0),0)</f>
        <v>Cincinnati Global Underwriting Agency Limited</v>
      </c>
      <c r="C5" s="5">
        <f>IFERROR(VLOOKUP(A5,'[1]2020 Capacity'!$B$5:$F$95,5,0),0)/1000</f>
        <v>232497.989</v>
      </c>
      <c r="D5" s="5">
        <f>IFERROR(VLOOKUP(A5,'[1]2021 Capacity'!$B$5:$F$98,5,0),0)/1000</f>
        <v>231739.32199999999</v>
      </c>
      <c r="E5" s="6">
        <f>IFERROR(VLOOKUP(A5,'[1]Q3''22 QMA 120 Data'!$A$5:$I$101,9,0),0)</f>
        <v>-0.55000000000000004</v>
      </c>
      <c r="F5" s="6">
        <f>IFERROR(VLOOKUP(A5,'[1]Q3''22 QMA 120 Data'!$A$5:$I$101,5,0),0)</f>
        <v>4.46</v>
      </c>
      <c r="G5" s="6">
        <f>IFERROR(VLOOKUP(A5,'[1]Q3''22 QMA 120 Data'!$A$5:$I$101,8,0),0)</f>
        <v>2.2999999999999998</v>
      </c>
      <c r="H5" s="6">
        <f>IFERROR(VLOOKUP(A5,'[1]Q3''22 QMA 120 Data'!$A$5:$I$101,4,0),0)</f>
        <v>7.29</v>
      </c>
    </row>
    <row r="6" spans="1:8" ht="13" x14ac:dyDescent="0.3">
      <c r="A6" s="4">
        <v>386</v>
      </c>
      <c r="B6" s="4" t="str">
        <f>IFERROR(VLOOKUP(A6,'[1]Synd and MA Name'!$A$2:$B$103,2,0),0)</f>
        <v>QBE Underwriting Limited</v>
      </c>
      <c r="C6" s="5">
        <f>IFERROR(VLOOKUP(A6,'[1]2020 Capacity'!$B$5:$F$95,5,0),0)/1000</f>
        <v>316544.734</v>
      </c>
      <c r="D6" s="5">
        <f>IFERROR(VLOOKUP(A6,'[1]2021 Capacity'!$B$5:$F$98,5,0),0)/1000</f>
        <v>332887.16399999999</v>
      </c>
      <c r="E6" s="6">
        <f>IFERROR(VLOOKUP(A6,'[1]Q3''22 QMA 120 Data'!$A$5:$I$101,9,0),0)</f>
        <v>-6.66</v>
      </c>
      <c r="F6" s="6">
        <f>IFERROR(VLOOKUP(A6,'[1]Q3''22 QMA 120 Data'!$A$5:$I$101,5,0),0)</f>
        <v>-1.66</v>
      </c>
      <c r="G6" s="6">
        <f>IFERROR(VLOOKUP(A6,'[1]Q3''22 QMA 120 Data'!$A$5:$I$101,8,0),0)</f>
        <v>12.71</v>
      </c>
      <c r="H6" s="6">
        <f>IFERROR(VLOOKUP(A6,'[1]Q3''22 QMA 120 Data'!$A$5:$I$101,4,0),0)</f>
        <v>17.71</v>
      </c>
    </row>
    <row r="7" spans="1:8" ht="13" x14ac:dyDescent="0.3">
      <c r="A7" s="4">
        <v>510</v>
      </c>
      <c r="B7" s="4" t="str">
        <f>IFERROR(VLOOKUP(A7,'[1]Synd and MA Name'!$A$2:$B$103,2,0),0)</f>
        <v>Tokio Marine Kiln Syndicates Limited</v>
      </c>
      <c r="C7" s="5">
        <f>IFERROR(VLOOKUP(A7,'[1]2020 Capacity'!$B$5:$F$95,5,0),0)/1000</f>
        <v>1303289.9920000001</v>
      </c>
      <c r="D7" s="5">
        <f>IFERROR(VLOOKUP(A7,'[1]2021 Capacity'!$B$5:$F$98,5,0),0)/1000</f>
        <v>1499445.2109999999</v>
      </c>
      <c r="E7" s="6">
        <f>IFERROR(VLOOKUP(A7,'[1]Q3''22 QMA 120 Data'!$A$5:$I$101,9,0),0)</f>
        <v>0.97</v>
      </c>
      <c r="F7" s="6">
        <f>IFERROR(VLOOKUP(A7,'[1]Q3''22 QMA 120 Data'!$A$5:$I$101,5,0),0)</f>
        <v>5.97</v>
      </c>
      <c r="G7" s="6">
        <f>IFERROR(VLOOKUP(A7,'[1]Q3''22 QMA 120 Data'!$A$5:$I$101,8,0),0)</f>
        <v>-2.13</v>
      </c>
      <c r="H7" s="6">
        <f>IFERROR(VLOOKUP(A7,'[1]Q3''22 QMA 120 Data'!$A$5:$I$101,4,0),0)</f>
        <v>7.87</v>
      </c>
    </row>
    <row r="8" spans="1:8" ht="13" x14ac:dyDescent="0.3">
      <c r="A8" s="4">
        <v>557</v>
      </c>
      <c r="B8" s="4" t="str">
        <f>IFERROR(VLOOKUP(A8,'[1]Synd and MA Name'!$A$2:$B$103,2,0),0)</f>
        <v>Tokio Marine Kiln Syndicates Limited</v>
      </c>
      <c r="C8" s="5">
        <f>IFERROR(VLOOKUP(A8,'[1]2020 Capacity'!$B$5:$F$95,5,0),0)/1000</f>
        <v>40037.235999999997</v>
      </c>
      <c r="D8" s="5">
        <f>IFERROR(VLOOKUP(A8,'[1]2021 Capacity'!$B$5:$F$98,5,0),0)/1000</f>
        <v>41263.006999999998</v>
      </c>
      <c r="E8" s="6">
        <f>IFERROR(VLOOKUP(A8,'[1]Q3''22 QMA 120 Data'!$A$5:$I$101,9,0),0)</f>
        <v>-6.7</v>
      </c>
      <c r="F8" s="6">
        <f>IFERROR(VLOOKUP(A8,'[1]Q3''22 QMA 120 Data'!$A$5:$I$101,5,0),0)</f>
        <v>-1.7</v>
      </c>
      <c r="G8" s="6">
        <f>IFERROR(VLOOKUP(A8,'[1]Q3''22 QMA 120 Data'!$A$5:$I$101,8,0),0)</f>
        <v>-8.41</v>
      </c>
      <c r="H8" s="6">
        <f>IFERROR(VLOOKUP(A8,'[1]Q3''22 QMA 120 Data'!$A$5:$I$101,4,0),0)</f>
        <v>-3.41</v>
      </c>
    </row>
    <row r="9" spans="1:8" ht="13" x14ac:dyDescent="0.3">
      <c r="A9" s="4">
        <v>609</v>
      </c>
      <c r="B9" s="4" t="str">
        <f>IFERROR(VLOOKUP(A9,'[1]Synd and MA Name'!$A$2:$B$103,2,0),0)</f>
        <v>Atrium Underwriters Limited</v>
      </c>
      <c r="C9" s="5">
        <f>IFERROR(VLOOKUP(A9,'[1]2020 Capacity'!$B$5:$F$95,5,0),0)/1000</f>
        <v>523824.47700000001</v>
      </c>
      <c r="D9" s="5">
        <f>IFERROR(VLOOKUP(A9,'[1]2021 Capacity'!$B$5:$F$98,5,0),0)/1000</f>
        <v>624853.83299999998</v>
      </c>
      <c r="E9" s="6">
        <f>IFERROR(VLOOKUP(A9,'[1]Q3''22 QMA 120 Data'!$A$5:$I$101,9,0),0)</f>
        <v>5</v>
      </c>
      <c r="F9" s="6">
        <f>IFERROR(VLOOKUP(A9,'[1]Q3''22 QMA 120 Data'!$A$5:$I$101,5,0),0)</f>
        <v>10</v>
      </c>
      <c r="G9" s="6">
        <f>IFERROR(VLOOKUP(A9,'[1]Q3''22 QMA 120 Data'!$A$5:$I$101,8,0),0)</f>
        <v>0</v>
      </c>
      <c r="H9" s="6">
        <f>IFERROR(VLOOKUP(A9,'[1]Q3''22 QMA 120 Data'!$A$5:$I$101,4,0),0)</f>
        <v>10</v>
      </c>
    </row>
    <row r="10" spans="1:8" ht="13" x14ac:dyDescent="0.3">
      <c r="A10" s="4">
        <v>623</v>
      </c>
      <c r="B10" s="4" t="str">
        <f>IFERROR(VLOOKUP(A10,'[1]Synd and MA Name'!$A$2:$B$103,2,0),0)</f>
        <v>Beazley Furlonge Limited</v>
      </c>
      <c r="C10" s="5">
        <f>IFERROR(VLOOKUP(A10,'[1]2020 Capacity'!$B$5:$F$95,5,0),0)/1000</f>
        <v>422558.65399999998</v>
      </c>
      <c r="D10" s="5">
        <f>IFERROR(VLOOKUP(A10,'[1]2021 Capacity'!$B$5:$F$98,5,0),0)/1000</f>
        <v>514759.212</v>
      </c>
      <c r="E10" s="6">
        <f>IFERROR(VLOOKUP(A10,'[1]Q3''22 QMA 120 Data'!$A$5:$I$101,9,0),0)</f>
        <v>-5</v>
      </c>
      <c r="F10" s="6">
        <f>IFERROR(VLOOKUP(A10,'[1]Q3''22 QMA 120 Data'!$A$5:$I$101,5,0),0)</f>
        <v>5</v>
      </c>
      <c r="G10" s="6">
        <f>IFERROR(VLOOKUP(A10,'[1]Q3''22 QMA 120 Data'!$A$5:$I$101,8,0),0)</f>
        <v>-5</v>
      </c>
      <c r="H10" s="6">
        <f>IFERROR(VLOOKUP(A10,'[1]Q3''22 QMA 120 Data'!$A$5:$I$101,4,0),0)</f>
        <v>15</v>
      </c>
    </row>
    <row r="11" spans="1:8" ht="13" x14ac:dyDescent="0.3">
      <c r="A11" s="4">
        <v>727</v>
      </c>
      <c r="B11" s="4" t="str">
        <f>IFERROR(VLOOKUP(A11,'[1]Synd and MA Name'!$A$2:$B$103,2,0),0)</f>
        <v>S.A. Meacock &amp; Company Limited</v>
      </c>
      <c r="C11" s="5">
        <f>IFERROR(VLOOKUP(A11,'[1]2020 Capacity'!$B$5:$F$95,5,0),0)/1000</f>
        <v>84553.756999999998</v>
      </c>
      <c r="D11" s="5">
        <f>IFERROR(VLOOKUP(A11,'[1]2021 Capacity'!$B$5:$F$98,5,0),0)/1000</f>
        <v>84767.486000000004</v>
      </c>
      <c r="E11" s="6">
        <f>IFERROR(VLOOKUP(A11,'[1]Q3''22 QMA 120 Data'!$A$5:$I$101,9,0),0)</f>
        <v>-3</v>
      </c>
      <c r="F11" s="6">
        <f>IFERROR(VLOOKUP(A11,'[1]Q3''22 QMA 120 Data'!$A$5:$I$101,5,0),0)</f>
        <v>7</v>
      </c>
      <c r="G11" s="6">
        <f>IFERROR(VLOOKUP(A11,'[1]Q3''22 QMA 120 Data'!$A$5:$I$101,8,0),0)</f>
        <v>-8</v>
      </c>
      <c r="H11" s="6">
        <f>IFERROR(VLOOKUP(A11,'[1]Q3''22 QMA 120 Data'!$A$5:$I$101,4,0),0)</f>
        <v>12</v>
      </c>
    </row>
    <row r="12" spans="1:8" ht="13" x14ac:dyDescent="0.3">
      <c r="A12" s="4">
        <v>1176</v>
      </c>
      <c r="B12" s="4" t="str">
        <f>IFERROR(VLOOKUP(A12,'[1]Synd and MA Name'!$A$2:$B$103,2,0),0)</f>
        <v>Chaucer Syndicates Limited</v>
      </c>
      <c r="C12" s="5">
        <f>IFERROR(VLOOKUP(A12,'[1]2020 Capacity'!$B$5:$F$95,5,0),0)/1000</f>
        <v>46403.294000000002</v>
      </c>
      <c r="D12" s="5">
        <f>IFERROR(VLOOKUP(A12,'[1]2021 Capacity'!$B$5:$F$98,5,0),0)/1000</f>
        <v>46476.127</v>
      </c>
      <c r="E12" s="6">
        <f>IFERROR(VLOOKUP(A12,'[1]Q3''22 QMA 120 Data'!$A$5:$I$101,9,0),0)</f>
        <v>37.5</v>
      </c>
      <c r="F12" s="6">
        <f>IFERROR(VLOOKUP(A12,'[1]Q3''22 QMA 120 Data'!$A$5:$I$101,5,0),0)</f>
        <v>47.5</v>
      </c>
      <c r="G12" s="6">
        <f>IFERROR(VLOOKUP(A12,'[1]Q3''22 QMA 120 Data'!$A$5:$I$101,8,0),0)</f>
        <v>12.5</v>
      </c>
      <c r="H12" s="6">
        <f>IFERROR(VLOOKUP(A12,'[1]Q3''22 QMA 120 Data'!$A$5:$I$101,4,0),0)</f>
        <v>32.5</v>
      </c>
    </row>
    <row r="13" spans="1:8" ht="13" x14ac:dyDescent="0.3">
      <c r="A13" s="4">
        <v>1200</v>
      </c>
      <c r="B13" s="4" t="str">
        <f>IFERROR(VLOOKUP(A13,'[1]Synd and MA Name'!$A$2:$B$103,2,0),0)</f>
        <v>Argo Managing Agency Limited</v>
      </c>
      <c r="C13" s="5">
        <f>IFERROR(VLOOKUP(A13,'[1]2020 Capacity'!$B$5:$F$95,5,0),0)/1000</f>
        <v>450000</v>
      </c>
      <c r="D13" s="5">
        <f>IFERROR(VLOOKUP(A13,'[1]2021 Capacity'!$B$5:$F$98,5,0),0)/1000</f>
        <v>500000</v>
      </c>
      <c r="E13" s="6">
        <f>IFERROR(VLOOKUP(A13,'[1]Q3''22 QMA 120 Data'!$A$5:$I$101,9,0),0)</f>
        <v>-1.3</v>
      </c>
      <c r="F13" s="6">
        <f>IFERROR(VLOOKUP(A13,'[1]Q3''22 QMA 120 Data'!$A$5:$I$101,5,0),0)</f>
        <v>8.6999999999999993</v>
      </c>
      <c r="G13" s="6">
        <f>IFERROR(VLOOKUP(A13,'[1]Q3''22 QMA 120 Data'!$A$5:$I$101,8,0),0)</f>
        <v>-1.2</v>
      </c>
      <c r="H13" s="6">
        <f>IFERROR(VLOOKUP(A13,'[1]Q3''22 QMA 120 Data'!$A$5:$I$101,4,0),0)</f>
        <v>8.8000000000000007</v>
      </c>
    </row>
    <row r="14" spans="1:8" ht="13" x14ac:dyDescent="0.3">
      <c r="A14" s="4">
        <v>1492</v>
      </c>
      <c r="B14" s="4" t="str">
        <f>IFERROR(VLOOKUP(A14,'[1]Synd and MA Name'!$A$2:$B$103,2,0),0)</f>
        <v>Probitas Managing Agency Limited</v>
      </c>
      <c r="C14" s="5">
        <f>IFERROR(VLOOKUP(A14,'[1]2020 Capacity'!$B$5:$F$95,5,0),0)/1000</f>
        <v>118800</v>
      </c>
      <c r="D14" s="5">
        <f>IFERROR(VLOOKUP(A14,'[1]2021 Capacity'!$B$5:$F$98,5,0),0)/1000</f>
        <v>152000</v>
      </c>
      <c r="E14" s="6">
        <f>IFERROR(VLOOKUP(A14,'[1]Q3''22 QMA 120 Data'!$A$5:$I$101,9,0),0)</f>
        <v>15.88</v>
      </c>
      <c r="F14" s="6">
        <f>IFERROR(VLOOKUP(A14,'[1]Q3''22 QMA 120 Data'!$A$5:$I$101,5,0),0)</f>
        <v>20.88</v>
      </c>
      <c r="G14" s="6">
        <f>IFERROR(VLOOKUP(A14,'[1]Q3''22 QMA 120 Data'!$A$5:$I$101,8,0),0)</f>
        <v>15.43</v>
      </c>
      <c r="H14" s="6">
        <f>IFERROR(VLOOKUP(A14,'[1]Q3''22 QMA 120 Data'!$A$5:$I$101,4,0),0)</f>
        <v>25.43</v>
      </c>
    </row>
    <row r="15" spans="1:8" ht="13" x14ac:dyDescent="0.3">
      <c r="A15" s="4">
        <v>1609</v>
      </c>
      <c r="B15" s="4" t="str">
        <f>IFERROR(VLOOKUP(A15,'[1]Synd and MA Name'!$A$2:$B$103,2,0),0)</f>
        <v>Asta Managing Agency Limited</v>
      </c>
      <c r="C15" s="5">
        <f>IFERROR(VLOOKUP(A15,'[1]2020 Capacity'!$B$5:$F$95,5,0),0)/1000</f>
        <v>0</v>
      </c>
      <c r="D15" s="5">
        <f>IFERROR(VLOOKUP(A15,'[1]2021 Capacity'!$B$5:$F$98,5,0),0)/1000</f>
        <v>100000</v>
      </c>
      <c r="E15" s="6" t="str">
        <f>IFERROR(VLOOKUP(A15,'[1]Q3''22 QMA 120 Data'!$A$5:$I$101,9,0),0)</f>
        <v>-</v>
      </c>
      <c r="F15" s="6" t="str">
        <f>IFERROR(VLOOKUP(A15,'[1]Q3''22 QMA 120 Data'!$A$5:$I$101,5,0),0)</f>
        <v>-</v>
      </c>
      <c r="G15" s="6">
        <f>IFERROR(VLOOKUP(A15,'[1]Q3''22 QMA 120 Data'!$A$5:$I$101,8,0),0)</f>
        <v>-5</v>
      </c>
      <c r="H15" s="6">
        <f>IFERROR(VLOOKUP(A15,'[1]Q3''22 QMA 120 Data'!$A$5:$I$101,4,0),0)</f>
        <v>5</v>
      </c>
    </row>
    <row r="16" spans="1:8" ht="13" x14ac:dyDescent="0.3">
      <c r="A16" s="4">
        <v>1729</v>
      </c>
      <c r="B16" s="4" t="str">
        <f>IFERROR(VLOOKUP(A16,'[1]Synd and MA Name'!$A$2:$B$103,2,0),0)</f>
        <v>Asta Managing Agency Limited</v>
      </c>
      <c r="C16" s="5">
        <f>IFERROR(VLOOKUP(A16,'[1]2020 Capacity'!$B$5:$F$95,5,0),0)/1000</f>
        <v>134857.14300000001</v>
      </c>
      <c r="D16" s="5">
        <f>IFERROR(VLOOKUP(A16,'[1]2021 Capacity'!$B$5:$F$98,5,0),0)/1000</f>
        <v>184940</v>
      </c>
      <c r="E16" s="6">
        <f>IFERROR(VLOOKUP(A16,'[1]Q3''22 QMA 120 Data'!$A$5:$I$101,9,0),0)</f>
        <v>-4.21</v>
      </c>
      <c r="F16" s="6">
        <f>IFERROR(VLOOKUP(A16,'[1]Q3''22 QMA 120 Data'!$A$5:$I$101,5,0),0)</f>
        <v>5.79</v>
      </c>
      <c r="G16" s="6">
        <f>IFERROR(VLOOKUP(A16,'[1]Q3''22 QMA 120 Data'!$A$5:$I$101,8,0),0)</f>
        <v>-5</v>
      </c>
      <c r="H16" s="6">
        <f>IFERROR(VLOOKUP(A16,'[1]Q3''22 QMA 120 Data'!$A$5:$I$101,4,0),0)</f>
        <v>10</v>
      </c>
    </row>
    <row r="17" spans="1:8" ht="13" x14ac:dyDescent="0.3">
      <c r="A17" s="4">
        <v>1969</v>
      </c>
      <c r="B17" s="4" t="str">
        <f>IFERROR(VLOOKUP(A17,'[1]Synd and MA Name'!$A$2:$B$103,2,0),0)</f>
        <v>Apollo Syndicate Management Limited</v>
      </c>
      <c r="C17" s="5">
        <f>IFERROR(VLOOKUP(A17,'[1]2020 Capacity'!$B$5:$F$95,5,0),0)/1000</f>
        <v>250000</v>
      </c>
      <c r="D17" s="5">
        <f>IFERROR(VLOOKUP(A17,'[1]2021 Capacity'!$B$5:$F$98,5,0),0)/1000</f>
        <v>295000</v>
      </c>
      <c r="E17" s="6">
        <f>IFERROR(VLOOKUP(A17,'[1]Q3''22 QMA 120 Data'!$A$5:$I$101,9,0),0)</f>
        <v>-1.5</v>
      </c>
      <c r="F17" s="6">
        <f>IFERROR(VLOOKUP(A17,'[1]Q3''22 QMA 120 Data'!$A$5:$I$101,5,0),0)</f>
        <v>3.5</v>
      </c>
      <c r="G17" s="6">
        <f>IFERROR(VLOOKUP(A17,'[1]Q3''22 QMA 120 Data'!$A$5:$I$101,8,0),0)</f>
        <v>-3</v>
      </c>
      <c r="H17" s="6">
        <f>IFERROR(VLOOKUP(A17,'[1]Q3''22 QMA 120 Data'!$A$5:$I$101,4,0),0)</f>
        <v>4.5</v>
      </c>
    </row>
    <row r="18" spans="1:8" ht="13" x14ac:dyDescent="0.3">
      <c r="A18" s="4">
        <v>1971</v>
      </c>
      <c r="B18" s="4" t="str">
        <f>IFERROR(VLOOKUP(A18,'[1]Synd and MA Name'!$A$2:$B$103,2,0),0)</f>
        <v>Apollo Syndicate Management Limited</v>
      </c>
      <c r="C18" s="5">
        <f>IFERROR(VLOOKUP(A18,'[1]2020 Capacity'!$B$5:$F$95,5,0),0)/1000</f>
        <v>115000</v>
      </c>
      <c r="D18" s="5">
        <f>IFERROR(VLOOKUP(A18,'[1]2021 Capacity'!$B$5:$F$98,5,0),0)/1000</f>
        <v>115000</v>
      </c>
      <c r="E18" s="6">
        <f>IFERROR(VLOOKUP(A18,'[1]Q3''22 QMA 120 Data'!$A$5:$I$101,9,0),0)</f>
        <v>-3.5</v>
      </c>
      <c r="F18" s="6">
        <f>IFERROR(VLOOKUP(A18,'[1]Q3''22 QMA 120 Data'!$A$5:$I$101,5,0),0)</f>
        <v>4</v>
      </c>
      <c r="G18" s="6">
        <f>IFERROR(VLOOKUP(A18,'[1]Q3''22 QMA 120 Data'!$A$5:$I$101,8,0),0)</f>
        <v>2.5</v>
      </c>
      <c r="H18" s="6">
        <f>IFERROR(VLOOKUP(A18,'[1]Q3''22 QMA 120 Data'!$A$5:$I$101,4,0),0)</f>
        <v>12.5</v>
      </c>
    </row>
    <row r="19" spans="1:8" ht="13" x14ac:dyDescent="0.3">
      <c r="A19" s="4">
        <v>1988</v>
      </c>
      <c r="B19" s="4" t="str">
        <f>IFERROR(VLOOKUP(A19,'[1]Synd and MA Name'!$A$2:$B$103,2,0),0)</f>
        <v>Asta Managing Agency Limited</v>
      </c>
      <c r="C19" s="5">
        <f>IFERROR(VLOOKUP(A19,'[1]2020 Capacity'!$B$5:$F$95,5,0),0)/1000</f>
        <v>0</v>
      </c>
      <c r="D19" s="5">
        <f>IFERROR(VLOOKUP(A19,'[1]2021 Capacity'!$B$5:$F$98,5,0),0)/1000</f>
        <v>95000</v>
      </c>
      <c r="E19" s="6" t="str">
        <f>IFERROR(VLOOKUP(A19,'[1]Q3''22 QMA 120 Data'!$A$5:$I$101,9,0),0)</f>
        <v>-</v>
      </c>
      <c r="F19" s="6" t="str">
        <f>IFERROR(VLOOKUP(A19,'[1]Q3''22 QMA 120 Data'!$A$5:$I$101,5,0),0)</f>
        <v>-</v>
      </c>
      <c r="G19" s="6">
        <f>IFERROR(VLOOKUP(A19,'[1]Q3''22 QMA 120 Data'!$A$5:$I$101,8,0),0)</f>
        <v>14.97</v>
      </c>
      <c r="H19" s="6">
        <f>IFERROR(VLOOKUP(A19,'[1]Q3''22 QMA 120 Data'!$A$5:$I$101,4,0),0)</f>
        <v>24.97</v>
      </c>
    </row>
    <row r="20" spans="1:8" ht="13" x14ac:dyDescent="0.3">
      <c r="A20" s="4">
        <v>1991</v>
      </c>
      <c r="B20" s="4" t="str">
        <f>IFERROR(VLOOKUP(A20,'[1]Synd and MA Name'!$A$2:$B$103,2,0),0)</f>
        <v>Coverys Managing Agency Limited</v>
      </c>
      <c r="C20" s="5">
        <f>IFERROR(VLOOKUP(A20,'[1]2020 Capacity'!$B$5:$F$95,5,0),0)/1000</f>
        <v>110000</v>
      </c>
      <c r="D20" s="5">
        <f>IFERROR(VLOOKUP(A20,'[1]2021 Capacity'!$B$5:$F$98,5,0),0)/1000</f>
        <v>0</v>
      </c>
      <c r="E20" s="6">
        <f>IFERROR(VLOOKUP(A20,'[1]Q3''22 QMA 120 Data'!$A$5:$I$101,9,0),0)</f>
        <v>-31.41</v>
      </c>
      <c r="F20" s="6">
        <f>IFERROR(VLOOKUP(A20,'[1]Q3''22 QMA 120 Data'!$A$5:$I$101,5,0),0)</f>
        <v>-21.41</v>
      </c>
      <c r="G20" s="6" t="str">
        <f>IFERROR(VLOOKUP(A20,'[1]Q3''22 QMA 120 Data'!$A$5:$I$101,8,0),0)</f>
        <v>-</v>
      </c>
      <c r="H20" s="6" t="str">
        <f>IFERROR(VLOOKUP(A20,'[1]Q3''22 QMA 120 Data'!$A$5:$I$101,4,0),0)</f>
        <v>-</v>
      </c>
    </row>
    <row r="21" spans="1:8" ht="13" x14ac:dyDescent="0.3">
      <c r="A21" s="4">
        <v>2010</v>
      </c>
      <c r="B21" s="4" t="str">
        <f>IFERROR(VLOOKUP(A21,'[1]Synd and MA Name'!$A$2:$B$103,2,0),0)</f>
        <v>Lancashire Syndicates Limited</v>
      </c>
      <c r="C21" s="5">
        <f>IFERROR(VLOOKUP(A21,'[1]2020 Capacity'!$B$5:$F$95,5,0),0)/1000</f>
        <v>305877.30599999998</v>
      </c>
      <c r="D21" s="5">
        <f>IFERROR(VLOOKUP(A21,'[1]2021 Capacity'!$B$5:$F$98,5,0),0)/1000</f>
        <v>324804.185</v>
      </c>
      <c r="E21" s="6">
        <f>IFERROR(VLOOKUP(A21,'[1]Q3''22 QMA 120 Data'!$A$5:$I$101,9,0),0)</f>
        <v>-9</v>
      </c>
      <c r="F21" s="6">
        <f>IFERROR(VLOOKUP(A21,'[1]Q3''22 QMA 120 Data'!$A$5:$I$101,5,0),0)</f>
        <v>1</v>
      </c>
      <c r="G21" s="6">
        <f>IFERROR(VLOOKUP(A21,'[1]Q3''22 QMA 120 Data'!$A$5:$I$101,8,0),0)</f>
        <v>-12.5</v>
      </c>
      <c r="H21" s="6">
        <f>IFERROR(VLOOKUP(A21,'[1]Q3''22 QMA 120 Data'!$A$5:$I$101,4,0),0)</f>
        <v>2.5</v>
      </c>
    </row>
    <row r="22" spans="1:8" ht="13" x14ac:dyDescent="0.3">
      <c r="A22" s="4">
        <v>2019</v>
      </c>
      <c r="B22" s="4" t="str">
        <f>IFERROR(VLOOKUP(A22,'[1]Synd and MA Name'!$A$2:$B$103,2,0),0)</f>
        <v>Talbot Underwriting Ltd</v>
      </c>
      <c r="C22" s="5">
        <f>IFERROR(VLOOKUP(A22,'[1]2020 Capacity'!$B$5:$F$95,5,0),0)/1000</f>
        <v>450000</v>
      </c>
      <c r="D22" s="5">
        <f>IFERROR(VLOOKUP(A22,'[1]2021 Capacity'!$B$5:$F$98,5,0),0)/1000</f>
        <v>500354.25099999999</v>
      </c>
      <c r="E22" s="6">
        <f>IFERROR(VLOOKUP(A22,'[1]Q3''22 QMA 120 Data'!$A$5:$I$101,9,0),0)</f>
        <v>-27.69</v>
      </c>
      <c r="F22" s="6">
        <f>IFERROR(VLOOKUP(A22,'[1]Q3''22 QMA 120 Data'!$A$5:$I$101,5,0),0)</f>
        <v>-22.69</v>
      </c>
      <c r="G22" s="6">
        <f>IFERROR(VLOOKUP(A22,'[1]Q3''22 QMA 120 Data'!$A$5:$I$101,8,0),0)</f>
        <v>-6.44</v>
      </c>
      <c r="H22" s="6">
        <f>IFERROR(VLOOKUP(A22,'[1]Q3''22 QMA 120 Data'!$A$5:$I$101,4,0),0)</f>
        <v>-1.44</v>
      </c>
    </row>
    <row r="23" spans="1:8" ht="13" x14ac:dyDescent="0.3">
      <c r="A23" s="4">
        <v>2121</v>
      </c>
      <c r="B23" s="4" t="str">
        <f>IFERROR(VLOOKUP(A23,'[1]Synd and MA Name'!$A$2:$B$103,2,0),0)</f>
        <v>Argenta Syndicate Management Limited</v>
      </c>
      <c r="C23" s="5">
        <f>IFERROR(VLOOKUP(A23,'[1]2020 Capacity'!$B$5:$F$95,5,0),0)/1000</f>
        <v>424735.74800000002</v>
      </c>
      <c r="D23" s="5">
        <f>IFERROR(VLOOKUP(A23,'[1]2021 Capacity'!$B$5:$F$98,5,0),0)/1000</f>
        <v>599950</v>
      </c>
      <c r="E23" s="6">
        <f>IFERROR(VLOOKUP(A23,'[1]Q3''22 QMA 120 Data'!$A$5:$I$101,9,0),0)</f>
        <v>-2</v>
      </c>
      <c r="F23" s="6">
        <f>IFERROR(VLOOKUP(A23,'[1]Q3''22 QMA 120 Data'!$A$5:$I$101,5,0),0)</f>
        <v>3</v>
      </c>
      <c r="G23" s="6">
        <f>IFERROR(VLOOKUP(A23,'[1]Q3''22 QMA 120 Data'!$A$5:$I$101,8,0),0)</f>
        <v>-4.5</v>
      </c>
      <c r="H23" s="6">
        <f>IFERROR(VLOOKUP(A23,'[1]Q3''22 QMA 120 Data'!$A$5:$I$101,4,0),0)</f>
        <v>5.5</v>
      </c>
    </row>
    <row r="24" spans="1:8" ht="13" x14ac:dyDescent="0.3">
      <c r="A24" s="4">
        <v>2288</v>
      </c>
      <c r="B24" s="4" t="str">
        <f>IFERROR(VLOOKUP(A24,'[1]Synd and MA Name'!$A$2:$B$103,2,0),0)</f>
        <v>Asta Managing Agency Limited</v>
      </c>
      <c r="C24" s="5">
        <f>IFERROR(VLOOKUP(A24,'[1]2020 Capacity'!$B$5:$F$95,5,0),0)/1000</f>
        <v>56798.116000000002</v>
      </c>
      <c r="D24" s="5">
        <f>IFERROR(VLOOKUP(A24,'[1]2021 Capacity'!$B$5:$F$98,5,0),0)/1000</f>
        <v>56400</v>
      </c>
      <c r="E24" s="6">
        <f>IFERROR(VLOOKUP(A24,'[1]Q3''22 QMA 120 Data'!$A$5:$I$101,9,0),0)</f>
        <v>-81</v>
      </c>
      <c r="F24" s="6">
        <f>IFERROR(VLOOKUP(A24,'[1]Q3''22 QMA 120 Data'!$A$5:$I$101,5,0),0)</f>
        <v>-71</v>
      </c>
      <c r="G24" s="6">
        <f>IFERROR(VLOOKUP(A24,'[1]Q3''22 QMA 120 Data'!$A$5:$I$101,8,0),0)</f>
        <v>-67</v>
      </c>
      <c r="H24" s="6">
        <f>IFERROR(VLOOKUP(A24,'[1]Q3''22 QMA 120 Data'!$A$5:$I$101,4,0),0)</f>
        <v>-57</v>
      </c>
    </row>
    <row r="25" spans="1:8" ht="13" x14ac:dyDescent="0.3">
      <c r="A25" s="4">
        <v>2525</v>
      </c>
      <c r="B25" s="4" t="str">
        <f>IFERROR(VLOOKUP(A25,'[1]Synd and MA Name'!$A$2:$B$103,2,0),0)</f>
        <v>Asta Managing Agency Limited</v>
      </c>
      <c r="C25" s="5">
        <f>IFERROR(VLOOKUP(A25,'[1]2020 Capacity'!$B$5:$F$95,5,0),0)/1000</f>
        <v>79358.596000000005</v>
      </c>
      <c r="D25" s="5">
        <f>IFERROR(VLOOKUP(A25,'[1]2021 Capacity'!$B$5:$F$98,5,0),0)/1000</f>
        <v>85968.497000000003</v>
      </c>
      <c r="E25" s="6">
        <f>IFERROR(VLOOKUP(A25,'[1]Q3''22 QMA 120 Data'!$A$5:$I$101,9,0),0)</f>
        <v>10</v>
      </c>
      <c r="F25" s="6">
        <f>IFERROR(VLOOKUP(A25,'[1]Q3''22 QMA 120 Data'!$A$5:$I$101,5,0),0)</f>
        <v>20</v>
      </c>
      <c r="G25" s="6" t="str">
        <f>IFERROR(VLOOKUP(A25,'[1]Q3''22 QMA 120 Data'!$A$5:$I$101,8,0),0)</f>
        <v>-</v>
      </c>
      <c r="H25" s="6">
        <f>IFERROR(VLOOKUP(A25,'[1]Q3''22 QMA 120 Data'!$A$5:$I$101,4,0),0)</f>
        <v>15</v>
      </c>
    </row>
    <row r="26" spans="1:8" ht="13" x14ac:dyDescent="0.3">
      <c r="A26" s="4">
        <v>2689</v>
      </c>
      <c r="B26" s="4" t="str">
        <f>IFERROR(VLOOKUP(A26,'[1]Synd and MA Name'!$A$2:$B$103,2,0),0)</f>
        <v>Asta Managing Agency Limited</v>
      </c>
      <c r="C26" s="5">
        <f>IFERROR(VLOOKUP(A26,'[1]2020 Capacity'!$B$5:$F$95,5,0),0)/1000</f>
        <v>70302.994999999995</v>
      </c>
      <c r="D26" s="5">
        <f>IFERROR(VLOOKUP(A26,'[1]2021 Capacity'!$B$5:$F$98,5,0),0)/1000</f>
        <v>70736.854999999996</v>
      </c>
      <c r="E26" s="6">
        <f>IFERROR(VLOOKUP(A26,'[1]Q3''22 QMA 120 Data'!$A$5:$I$101,9,0),0)</f>
        <v>-26.17</v>
      </c>
      <c r="F26" s="6">
        <f>IFERROR(VLOOKUP(A26,'[1]Q3''22 QMA 120 Data'!$A$5:$I$101,5,0),0)</f>
        <v>-16.170000000000002</v>
      </c>
      <c r="G26" s="6">
        <f>IFERROR(VLOOKUP(A26,'[1]Q3''22 QMA 120 Data'!$A$5:$I$101,8,0),0)</f>
        <v>-23.5</v>
      </c>
      <c r="H26" s="6">
        <f>IFERROR(VLOOKUP(A26,'[1]Q3''22 QMA 120 Data'!$A$5:$I$101,4,0),0)</f>
        <v>-13.5</v>
      </c>
    </row>
    <row r="27" spans="1:8" ht="13" x14ac:dyDescent="0.3">
      <c r="A27" s="4">
        <v>2791</v>
      </c>
      <c r="B27" s="4" t="str">
        <f>IFERROR(VLOOKUP(A27,'[1]Synd and MA Name'!$A$2:$B$103,2,0),0)</f>
        <v>Managing Agency Partners Limited</v>
      </c>
      <c r="C27" s="5">
        <f>IFERROR(VLOOKUP(A27,'[1]2020 Capacity'!$B$5:$F$95,5,0),0)/1000</f>
        <v>399855.49900000001</v>
      </c>
      <c r="D27" s="5">
        <f>IFERROR(VLOOKUP(A27,'[1]2021 Capacity'!$B$5:$F$98,5,0),0)/1000</f>
        <v>400386.038</v>
      </c>
      <c r="E27" s="6">
        <f>IFERROR(VLOOKUP(A27,'[1]Q3''22 QMA 120 Data'!$A$5:$I$101,9,0),0)</f>
        <v>-5</v>
      </c>
      <c r="F27" s="6">
        <f>IFERROR(VLOOKUP(A27,'[1]Q3''22 QMA 120 Data'!$A$5:$I$101,5,0),0)</f>
        <v>2.5</v>
      </c>
      <c r="G27" s="6">
        <f>IFERROR(VLOOKUP(A27,'[1]Q3''22 QMA 120 Data'!$A$5:$I$101,8,0),0)</f>
        <v>-2.5</v>
      </c>
      <c r="H27" s="6">
        <f>IFERROR(VLOOKUP(A27,'[1]Q3''22 QMA 120 Data'!$A$5:$I$101,4,0),0)</f>
        <v>5</v>
      </c>
    </row>
    <row r="28" spans="1:8" ht="13" x14ac:dyDescent="0.3">
      <c r="A28" s="4">
        <v>2988</v>
      </c>
      <c r="B28" s="4" t="str">
        <f>IFERROR(VLOOKUP(A28,'[1]Synd and MA Name'!$A$2:$B$103,2,0),0)</f>
        <v>Brit Syndicates Limited</v>
      </c>
      <c r="C28" s="5">
        <f>IFERROR(VLOOKUP(A28,'[1]2020 Capacity'!$B$5:$F$95,5,0),0)/1000</f>
        <v>148950</v>
      </c>
      <c r="D28" s="5">
        <f>IFERROR(VLOOKUP(A28,'[1]2021 Capacity'!$B$5:$F$98,5,0),0)/1000</f>
        <v>173500</v>
      </c>
      <c r="E28" s="6">
        <f>IFERROR(VLOOKUP(A28,'[1]Q3''22 QMA 120 Data'!$A$5:$I$101,9,0),0)</f>
        <v>-14.63</v>
      </c>
      <c r="F28" s="6">
        <f>IFERROR(VLOOKUP(A28,'[1]Q3''22 QMA 120 Data'!$A$5:$I$101,5,0),0)</f>
        <v>-9.6300000000000008</v>
      </c>
      <c r="G28" s="6">
        <f>IFERROR(VLOOKUP(A28,'[1]Q3''22 QMA 120 Data'!$A$5:$I$101,8,0),0)</f>
        <v>-1.1000000000000001</v>
      </c>
      <c r="H28" s="6">
        <f>IFERROR(VLOOKUP(A28,'[1]Q3''22 QMA 120 Data'!$A$5:$I$101,4,0),0)</f>
        <v>3.9</v>
      </c>
    </row>
    <row r="29" spans="1:8" ht="13" x14ac:dyDescent="0.3">
      <c r="A29" s="4">
        <v>3268</v>
      </c>
      <c r="B29" s="4" t="str">
        <f>IFERROR(VLOOKUP(A29,'[1]Synd and MA Name'!$A$2:$B$103,2,0),0)</f>
        <v>IQUW Syndicate Management Limited</v>
      </c>
      <c r="C29" s="5">
        <f>IFERROR(VLOOKUP(A29,'[1]2020 Capacity'!$B$5:$F$95,5,0),0)/1000</f>
        <v>106425</v>
      </c>
      <c r="D29" s="5">
        <f>IFERROR(VLOOKUP(A29,'[1]2021 Capacity'!$B$5:$F$98,5,0),0)/1000</f>
        <v>140000</v>
      </c>
      <c r="E29" s="6">
        <f>IFERROR(VLOOKUP(A29,'[1]Q3''22 QMA 120 Data'!$A$5:$I$101,9,0),0)</f>
        <v>-0.6</v>
      </c>
      <c r="F29" s="6">
        <f>IFERROR(VLOOKUP(A29,'[1]Q3''22 QMA 120 Data'!$A$5:$I$101,5,0),0)</f>
        <v>4.4000000000000004</v>
      </c>
      <c r="G29" s="6">
        <f>IFERROR(VLOOKUP(A29,'[1]Q3''22 QMA 120 Data'!$A$5:$I$101,8,0),0)</f>
        <v>-2.6</v>
      </c>
      <c r="H29" s="6">
        <f>IFERROR(VLOOKUP(A29,'[1]Q3''22 QMA 120 Data'!$A$5:$I$101,4,0),0)</f>
        <v>2.4</v>
      </c>
    </row>
    <row r="30" spans="1:8" ht="13" x14ac:dyDescent="0.3">
      <c r="A30" s="4">
        <v>4242</v>
      </c>
      <c r="B30" s="4" t="str">
        <f>IFERROR(VLOOKUP(A30,'[1]Synd and MA Name'!$A$2:$B$103,2,0),0)</f>
        <v>Asta Managing Agency Limited</v>
      </c>
      <c r="C30" s="5">
        <f>IFERROR(VLOOKUP(A30,'[1]2020 Capacity'!$B$5:$F$95,5,0),0)/1000</f>
        <v>165000</v>
      </c>
      <c r="D30" s="5">
        <f>IFERROR(VLOOKUP(A30,'[1]2021 Capacity'!$B$5:$F$98,5,0),0)/1000</f>
        <v>225000</v>
      </c>
      <c r="E30" s="6">
        <f>IFERROR(VLOOKUP(A30,'[1]Q3''22 QMA 120 Data'!$A$5:$I$101,9,0),0)</f>
        <v>-47.6</v>
      </c>
      <c r="F30" s="6">
        <f>IFERROR(VLOOKUP(A30,'[1]Q3''22 QMA 120 Data'!$A$5:$I$101,5,0),0)</f>
        <v>-37.6</v>
      </c>
      <c r="G30" s="6">
        <f>IFERROR(VLOOKUP(A30,'[1]Q3''22 QMA 120 Data'!$A$5:$I$101,8,0),0)</f>
        <v>0</v>
      </c>
      <c r="H30" s="6">
        <f>IFERROR(VLOOKUP(A30,'[1]Q3''22 QMA 120 Data'!$A$5:$I$101,4,0),0)</f>
        <v>10</v>
      </c>
    </row>
    <row r="31" spans="1:8" ht="13" x14ac:dyDescent="0.3">
      <c r="A31" s="4">
        <v>4444</v>
      </c>
      <c r="B31" s="4" t="str">
        <f>IFERROR(VLOOKUP(A31,'[1]Synd and MA Name'!$A$2:$B$103,2,0),0)</f>
        <v>Canopius Managing Agents Limited</v>
      </c>
      <c r="C31" s="5">
        <f>IFERROR(VLOOKUP(A31,'[1]2020 Capacity'!$B$5:$F$95,5,0),0)/1000</f>
        <v>1048096.672</v>
      </c>
      <c r="D31" s="5">
        <f>IFERROR(VLOOKUP(A31,'[1]2021 Capacity'!$B$5:$F$98,5,0),0)/1000</f>
        <v>1699980</v>
      </c>
      <c r="E31" s="6">
        <f>IFERROR(VLOOKUP(A31,'[1]Q3''22 QMA 120 Data'!$A$5:$I$101,9,0),0)</f>
        <v>-3.02</v>
      </c>
      <c r="F31" s="6">
        <f>IFERROR(VLOOKUP(A31,'[1]Q3''22 QMA 120 Data'!$A$5:$I$101,5,0),0)</f>
        <v>1.98</v>
      </c>
      <c r="G31" s="6">
        <f>IFERROR(VLOOKUP(A31,'[1]Q3''22 QMA 120 Data'!$A$5:$I$101,8,0),0)</f>
        <v>0.41</v>
      </c>
      <c r="H31" s="6">
        <f>IFERROR(VLOOKUP(A31,'[1]Q3''22 QMA 120 Data'!$A$5:$I$101,4,0),0)</f>
        <v>5.41</v>
      </c>
    </row>
    <row r="32" spans="1:8" ht="13" x14ac:dyDescent="0.3">
      <c r="A32" s="4">
        <v>5623</v>
      </c>
      <c r="B32" s="4" t="str">
        <f>IFERROR(VLOOKUP(A32,'[1]Synd and MA Name'!$A$2:$B$103,2,0),0)</f>
        <v>Beazley Furlonge Limited</v>
      </c>
      <c r="C32" s="5">
        <f>IFERROR(VLOOKUP(A32,'[1]2020 Capacity'!$B$5:$F$95,5,0),0)/1000</f>
        <v>83454.567999999999</v>
      </c>
      <c r="D32" s="5">
        <f>IFERROR(VLOOKUP(A32,'[1]2021 Capacity'!$B$5:$F$98,5,0),0)/1000</f>
        <v>144179.85500000001</v>
      </c>
      <c r="E32" s="6" t="str">
        <f>IFERROR(VLOOKUP(A32,'[1]Q3''22 QMA 120 Data'!$A$5:$I$101,9,0),0)</f>
        <v>-</v>
      </c>
      <c r="F32" s="6">
        <f>IFERROR(VLOOKUP(A32,'[1]Q3''22 QMA 120 Data'!$A$5:$I$101,5,0),0)</f>
        <v>10</v>
      </c>
      <c r="G32" s="6">
        <f>IFERROR(VLOOKUP(A32,'[1]Q3''22 QMA 120 Data'!$A$5:$I$101,8,0),0)</f>
        <v>-3</v>
      </c>
      <c r="H32" s="6">
        <f>IFERROR(VLOOKUP(A32,'[1]Q3''22 QMA 120 Data'!$A$5:$I$101,4,0),0)</f>
        <v>7</v>
      </c>
    </row>
    <row r="33" spans="1:8" ht="13" x14ac:dyDescent="0.3">
      <c r="A33" s="4">
        <v>5886</v>
      </c>
      <c r="B33" s="4" t="str">
        <f>IFERROR(VLOOKUP(A33,'[1]Synd and MA Name'!$A$2:$B$103,2,0),0)</f>
        <v>Blenheim Underwriting Limited</v>
      </c>
      <c r="C33" s="5">
        <f>IFERROR(VLOOKUP(A33,'[1]2020 Capacity'!$B$5:$F$95,5,0),0)/1000</f>
        <v>249696.31200000001</v>
      </c>
      <c r="D33" s="5">
        <f>IFERROR(VLOOKUP(A33,'[1]2021 Capacity'!$B$5:$F$98,5,0),0)/1000</f>
        <v>324900.33299999998</v>
      </c>
      <c r="E33" s="6">
        <f>IFERROR(VLOOKUP(A33,'[1]Q3''22 QMA 120 Data'!$A$5:$I$101,9,0),0)</f>
        <v>-2</v>
      </c>
      <c r="F33" s="6">
        <f>IFERROR(VLOOKUP(A33,'[1]Q3''22 QMA 120 Data'!$A$5:$I$101,5,0),0)</f>
        <v>3</v>
      </c>
      <c r="G33" s="6">
        <f>IFERROR(VLOOKUP(A33,'[1]Q3''22 QMA 120 Data'!$A$5:$I$101,8,0),0)</f>
        <v>-7.5</v>
      </c>
      <c r="H33" s="6">
        <f>IFERROR(VLOOKUP(A33,'[1]Q3''22 QMA 120 Data'!$A$5:$I$101,4,0),0)</f>
        <v>7.5</v>
      </c>
    </row>
    <row r="34" spans="1:8" ht="13" x14ac:dyDescent="0.3">
      <c r="A34" s="4">
        <v>6103</v>
      </c>
      <c r="B34" s="4" t="str">
        <f>IFERROR(VLOOKUP(A34,'[1]Synd and MA Name'!$A$2:$B$103,2,0),0)</f>
        <v>Managing Agency Partners Limited</v>
      </c>
      <c r="C34" s="5">
        <f>IFERROR(VLOOKUP(A34,'[1]2020 Capacity'!$B$5:$F$95,5,0),0)/1000</f>
        <v>49862.536999999997</v>
      </c>
      <c r="D34" s="5">
        <f>IFERROR(VLOOKUP(A34,'[1]2021 Capacity'!$B$5:$F$98,5,0),0)/1000</f>
        <v>64961.485000000001</v>
      </c>
      <c r="E34" s="6">
        <f>IFERROR(VLOOKUP(A34,'[1]Q3''22 QMA 120 Data'!$A$5:$I$101,9,0),0)</f>
        <v>-20</v>
      </c>
      <c r="F34" s="6">
        <f>IFERROR(VLOOKUP(A34,'[1]Q3''22 QMA 120 Data'!$A$5:$I$101,5,0),0)</f>
        <v>-15</v>
      </c>
      <c r="G34" s="6">
        <f>IFERROR(VLOOKUP(A34,'[1]Q3''22 QMA 120 Data'!$A$5:$I$101,8,0),0)</f>
        <v>-12.5</v>
      </c>
      <c r="H34" s="6">
        <f>IFERROR(VLOOKUP(A34,'[1]Q3''22 QMA 120 Data'!$A$5:$I$101,4,0),0)</f>
        <v>-5</v>
      </c>
    </row>
    <row r="35" spans="1:8" ht="13" x14ac:dyDescent="0.3">
      <c r="A35" s="4">
        <v>6104</v>
      </c>
      <c r="B35" s="4" t="str">
        <f>IFERROR(VLOOKUP(A35,'[1]Synd and MA Name'!$A$2:$B$103,2,0),0)</f>
        <v>Hiscox Syndicates Limited</v>
      </c>
      <c r="C35" s="5">
        <f>IFERROR(VLOOKUP(A35,'[1]2020 Capacity'!$B$5:$F$95,5,0),0)/1000</f>
        <v>44362.997000000003</v>
      </c>
      <c r="D35" s="5">
        <f>IFERROR(VLOOKUP(A35,'[1]2021 Capacity'!$B$5:$F$98,5,0),0)/1000</f>
        <v>23271.921999999999</v>
      </c>
      <c r="E35" s="6">
        <f>IFERROR(VLOOKUP(A35,'[1]Q3''22 QMA 120 Data'!$A$5:$I$101,9,0),0)</f>
        <v>-4.71</v>
      </c>
      <c r="F35" s="6">
        <f>IFERROR(VLOOKUP(A35,'[1]Q3''22 QMA 120 Data'!$A$5:$I$101,5,0),0)</f>
        <v>5.29</v>
      </c>
      <c r="G35" s="6">
        <f>IFERROR(VLOOKUP(A35,'[1]Q3''22 QMA 120 Data'!$A$5:$I$101,8,0),0)</f>
        <v>-17.149999999999999</v>
      </c>
      <c r="H35" s="6">
        <f>IFERROR(VLOOKUP(A35,'[1]Q3''22 QMA 120 Data'!$A$5:$I$101,4,0),0)</f>
        <v>-2.15</v>
      </c>
    </row>
    <row r="36" spans="1:8" ht="13" x14ac:dyDescent="0.3">
      <c r="A36" s="4">
        <v>6107</v>
      </c>
      <c r="B36" s="4" t="str">
        <f>IFERROR(VLOOKUP(A36,'[1]Synd and MA Name'!$A$2:$B$103,2,0),0)</f>
        <v>Beazley Furlonge Limited</v>
      </c>
      <c r="C36" s="5">
        <f>IFERROR(VLOOKUP(A36,'[1]2020 Capacity'!$B$5:$F$95,5,0),0)/1000</f>
        <v>69545.403000000006</v>
      </c>
      <c r="D36" s="5">
        <f>IFERROR(VLOOKUP(A36,'[1]2021 Capacity'!$B$5:$F$98,5,0),0)/1000</f>
        <v>70489.288</v>
      </c>
      <c r="E36" s="6">
        <f>IFERROR(VLOOKUP(A36,'[1]Q3''22 QMA 120 Data'!$A$5:$I$101,9,0),0)</f>
        <v>-20</v>
      </c>
      <c r="F36" s="6" t="str">
        <f>IFERROR(VLOOKUP(A36,'[1]Q3''22 QMA 120 Data'!$A$5:$I$101,5,0),0)</f>
        <v>-</v>
      </c>
      <c r="G36" s="6" t="str">
        <f>IFERROR(VLOOKUP(A36,'[1]Q3''22 QMA 120 Data'!$A$5:$I$101,8,0),0)</f>
        <v>-</v>
      </c>
      <c r="H36" s="6">
        <f>IFERROR(VLOOKUP(A36,'[1]Q3''22 QMA 120 Data'!$A$5:$I$101,4,0),0)</f>
        <v>20</v>
      </c>
    </row>
    <row r="37" spans="1:8" ht="13" x14ac:dyDescent="0.3">
      <c r="A37" s="4">
        <v>6117</v>
      </c>
      <c r="B37" s="4" t="str">
        <f>IFERROR(VLOOKUP(A37,'[1]Synd and MA Name'!$A$2:$B$103,2,0),0)</f>
        <v>Argo Managing Agency Limited</v>
      </c>
      <c r="C37" s="5">
        <f>IFERROR(VLOOKUP(A37,'[1]2020 Capacity'!$B$5:$F$95,5,0),0)/1000</f>
        <v>80438.357000000004</v>
      </c>
      <c r="D37" s="5">
        <f>IFERROR(VLOOKUP(A37,'[1]2021 Capacity'!$B$5:$F$98,5,0),0)/1000</f>
        <v>74631.448999999993</v>
      </c>
      <c r="E37" s="6">
        <f>IFERROR(VLOOKUP(A37,'[1]Q3''22 QMA 120 Data'!$A$5:$I$101,9,0),0)</f>
        <v>-10.61</v>
      </c>
      <c r="F37" s="6">
        <f>IFERROR(VLOOKUP(A37,'[1]Q3''22 QMA 120 Data'!$A$5:$I$101,5,0),0)</f>
        <v>-0.61</v>
      </c>
      <c r="G37" s="6">
        <f>IFERROR(VLOOKUP(A37,'[1]Q3''22 QMA 120 Data'!$A$5:$I$101,8,0),0)</f>
        <v>-12.01</v>
      </c>
      <c r="H37" s="6">
        <f>IFERROR(VLOOKUP(A37,'[1]Q3''22 QMA 120 Data'!$A$5:$I$101,4,0),0)</f>
        <v>-2.0099999999999998</v>
      </c>
    </row>
    <row r="38" spans="1:8" ht="13" x14ac:dyDescent="0.3">
      <c r="A38" s="4">
        <v>6133</v>
      </c>
      <c r="B38" s="4" t="str">
        <f>IFERROR(VLOOKUP(A38,'[1]Synd and MA Name'!$A$2:$B$103,2,0),0)</f>
        <v>Apollo Syndicate Management Limited</v>
      </c>
      <c r="C38" s="5">
        <f>IFERROR(VLOOKUP(A38,'[1]2020 Capacity'!$B$5:$F$95,5,0),0)/1000</f>
        <v>60000</v>
      </c>
      <c r="D38" s="5">
        <f>IFERROR(VLOOKUP(A38,'[1]2021 Capacity'!$B$5:$F$98,5,0),0)/1000</f>
        <v>65020</v>
      </c>
      <c r="E38" s="6">
        <f>IFERROR(VLOOKUP(A38,'[1]Q3''22 QMA 120 Data'!$A$5:$I$101,9,0),0)</f>
        <v>-44</v>
      </c>
      <c r="F38" s="6">
        <f>IFERROR(VLOOKUP(A38,'[1]Q3''22 QMA 120 Data'!$A$5:$I$101,5,0),0)</f>
        <v>-39</v>
      </c>
      <c r="G38" s="6">
        <f>IFERROR(VLOOKUP(A38,'[1]Q3''22 QMA 120 Data'!$A$5:$I$101,8,0),0)</f>
        <v>-2.5</v>
      </c>
      <c r="H38" s="6">
        <f>IFERROR(VLOOKUP(A38,'[1]Q3''22 QMA 120 Data'!$A$5:$I$101,4,0),0)</f>
        <v>2.5</v>
      </c>
    </row>
    <row r="39" spans="1:8" ht="13" x14ac:dyDescent="0.3">
      <c r="A39" s="4"/>
      <c r="B39" s="4"/>
      <c r="C39" s="5"/>
      <c r="D39" s="5"/>
      <c r="E39" s="7"/>
      <c r="F39" s="7"/>
      <c r="G39" s="7"/>
      <c r="H39" s="7"/>
    </row>
    <row r="40" spans="1:8" ht="13" x14ac:dyDescent="0.3">
      <c r="B40" s="2" t="s">
        <v>7</v>
      </c>
      <c r="C40" s="5">
        <f>'[1]2020 (non 3rd party Synds) '!$C$41</f>
        <v>23295322.704</v>
      </c>
      <c r="D40" s="5">
        <f>'[1]2021 (non 3rd party Synds) '!$C$41/1000</f>
        <v>25135162.456</v>
      </c>
      <c r="E40" s="8">
        <v>-1.78</v>
      </c>
      <c r="F40" s="8">
        <v>3.22</v>
      </c>
      <c r="G40" s="8">
        <v>2.87</v>
      </c>
      <c r="H40" s="8">
        <v>7.87</v>
      </c>
    </row>
    <row r="41" spans="1:8" x14ac:dyDescent="0.25">
      <c r="C41" s="9"/>
      <c r="D41" s="9"/>
      <c r="E41" s="10"/>
      <c r="F41" s="10"/>
      <c r="G41" s="10"/>
      <c r="H41" s="10"/>
    </row>
    <row r="42" spans="1:8" x14ac:dyDescent="0.25">
      <c r="C42" s="9"/>
      <c r="D42" s="9"/>
      <c r="E42" s="10"/>
      <c r="F42" s="10"/>
      <c r="G42" s="10"/>
      <c r="H42" s="10"/>
    </row>
    <row r="43" spans="1:8" x14ac:dyDescent="0.25">
      <c r="C43" s="9"/>
      <c r="D43" s="9"/>
      <c r="E43" s="10"/>
      <c r="F43" s="10"/>
      <c r="G43" s="10"/>
      <c r="H43" s="10"/>
    </row>
    <row r="44" spans="1:8" x14ac:dyDescent="0.25">
      <c r="C44" s="9"/>
      <c r="D44" s="9"/>
      <c r="E44" s="10"/>
      <c r="F44" s="10"/>
      <c r="G44" s="10"/>
      <c r="H44" s="10"/>
    </row>
    <row r="45" spans="1:8" x14ac:dyDescent="0.25">
      <c r="C45" s="9"/>
      <c r="D45" s="9"/>
      <c r="E45" s="10"/>
      <c r="F45" s="10"/>
      <c r="G45" s="10"/>
      <c r="H45" s="10"/>
    </row>
    <row r="46" spans="1:8" x14ac:dyDescent="0.25">
      <c r="C46" s="9"/>
      <c r="D46" s="9"/>
      <c r="E46" s="10"/>
      <c r="F46" s="10"/>
      <c r="G46" s="10"/>
      <c r="H46" s="10"/>
    </row>
    <row r="47" spans="1:8" x14ac:dyDescent="0.25">
      <c r="C47" s="9"/>
      <c r="D47" s="9"/>
      <c r="E47" s="10"/>
      <c r="F47" s="10"/>
      <c r="G47" s="10"/>
      <c r="H47" s="10"/>
    </row>
    <row r="48" spans="1:8" x14ac:dyDescent="0.25">
      <c r="C48" s="9"/>
      <c r="D48" s="9"/>
      <c r="E48" s="10"/>
      <c r="F48" s="10"/>
      <c r="G48" s="10"/>
      <c r="H48" s="10"/>
    </row>
    <row r="49" spans="3:8" x14ac:dyDescent="0.25">
      <c r="C49" s="9"/>
      <c r="D49" s="9"/>
      <c r="E49" s="10"/>
      <c r="F49" s="10"/>
      <c r="G49" s="10"/>
      <c r="H49" s="10"/>
    </row>
    <row r="50" spans="3:8" x14ac:dyDescent="0.25">
      <c r="C50" s="9"/>
      <c r="D50" s="9"/>
      <c r="E50" s="10"/>
      <c r="F50" s="10"/>
      <c r="G50" s="10"/>
      <c r="H50" s="10"/>
    </row>
    <row r="51" spans="3:8" x14ac:dyDescent="0.25">
      <c r="C51" s="9"/>
      <c r="D51" s="9"/>
      <c r="E51" s="10"/>
      <c r="F51" s="10"/>
      <c r="G51" s="10"/>
      <c r="H51" s="10"/>
    </row>
    <row r="52" spans="3:8" x14ac:dyDescent="0.25">
      <c r="C52" s="9"/>
      <c r="D52" s="9"/>
      <c r="E52" s="10"/>
      <c r="F52" s="10"/>
      <c r="G52" s="10"/>
      <c r="H52" s="10"/>
    </row>
    <row r="53" spans="3:8" x14ac:dyDescent="0.25">
      <c r="C53" s="9"/>
      <c r="D53" s="9"/>
      <c r="E53" s="10"/>
      <c r="F53" s="10"/>
      <c r="G53" s="10"/>
      <c r="H53" s="10"/>
    </row>
    <row r="54" spans="3:8" x14ac:dyDescent="0.25">
      <c r="C54" s="9"/>
      <c r="D54" s="9"/>
      <c r="E54" s="10"/>
      <c r="F54" s="10"/>
      <c r="G54" s="10"/>
      <c r="H54" s="10"/>
    </row>
    <row r="55" spans="3:8" x14ac:dyDescent="0.25">
      <c r="C55" s="9"/>
      <c r="D55" s="9"/>
      <c r="E55" s="10"/>
      <c r="F55" s="10"/>
      <c r="G55" s="10"/>
      <c r="H55" s="10"/>
    </row>
    <row r="56" spans="3:8" x14ac:dyDescent="0.25">
      <c r="C56" s="9"/>
      <c r="D56" s="9"/>
      <c r="E56" s="10"/>
      <c r="F56" s="10"/>
      <c r="G56" s="10"/>
      <c r="H56" s="10"/>
    </row>
    <row r="57" spans="3:8" x14ac:dyDescent="0.25">
      <c r="C57" s="9"/>
      <c r="D57" s="9"/>
      <c r="E57" s="10"/>
      <c r="F57" s="10"/>
      <c r="G57" s="10"/>
      <c r="H57" s="10"/>
    </row>
    <row r="58" spans="3:8" x14ac:dyDescent="0.25">
      <c r="C58" s="9"/>
      <c r="D58" s="9"/>
      <c r="E58" s="10"/>
      <c r="F58" s="10"/>
      <c r="G58" s="10"/>
      <c r="H58" s="10"/>
    </row>
    <row r="59" spans="3:8" x14ac:dyDescent="0.25">
      <c r="C59" s="9"/>
      <c r="D59" s="9"/>
      <c r="E59" s="10"/>
      <c r="F59" s="10"/>
      <c r="G59" s="10"/>
      <c r="H59" s="10"/>
    </row>
    <row r="60" spans="3:8" x14ac:dyDescent="0.25">
      <c r="C60" s="9"/>
      <c r="D60" s="9"/>
      <c r="E60" s="10"/>
      <c r="F60" s="10"/>
      <c r="G60" s="10"/>
      <c r="H60" s="10"/>
    </row>
    <row r="61" spans="3:8" x14ac:dyDescent="0.25">
      <c r="C61" s="9"/>
      <c r="D61" s="9"/>
      <c r="E61" s="10"/>
      <c r="F61" s="10"/>
      <c r="G61" s="10"/>
      <c r="H61" s="10"/>
    </row>
    <row r="62" spans="3:8" x14ac:dyDescent="0.25">
      <c r="C62" s="9"/>
      <c r="D62" s="9"/>
      <c r="E62" s="10"/>
      <c r="F62" s="10"/>
      <c r="G62" s="10"/>
      <c r="H62" s="10"/>
    </row>
    <row r="63" spans="3:8" x14ac:dyDescent="0.25">
      <c r="C63" s="9"/>
      <c r="D63" s="9"/>
      <c r="E63" s="10"/>
      <c r="F63" s="10"/>
      <c r="G63" s="10"/>
      <c r="H63" s="10"/>
    </row>
    <row r="64" spans="3:8" x14ac:dyDescent="0.25">
      <c r="C64" s="9"/>
      <c r="D64" s="9"/>
      <c r="E64" s="10"/>
      <c r="F64" s="10"/>
      <c r="G64" s="10"/>
      <c r="H64" s="10"/>
    </row>
    <row r="65" spans="3:8" x14ac:dyDescent="0.25">
      <c r="C65" s="9"/>
      <c r="D65" s="9"/>
      <c r="E65" s="10"/>
      <c r="F65" s="10"/>
      <c r="G65" s="10"/>
      <c r="H65" s="10"/>
    </row>
    <row r="66" spans="3:8" x14ac:dyDescent="0.25">
      <c r="C66" s="9"/>
      <c r="D66" s="9"/>
      <c r="E66" s="10"/>
      <c r="F66" s="10"/>
      <c r="G66" s="10"/>
      <c r="H66" s="10"/>
    </row>
    <row r="67" spans="3:8" x14ac:dyDescent="0.25">
      <c r="C67" s="9"/>
      <c r="D67" s="9"/>
      <c r="E67" s="10"/>
      <c r="F67" s="10"/>
      <c r="G67" s="10"/>
      <c r="H67" s="10"/>
    </row>
    <row r="68" spans="3:8" x14ac:dyDescent="0.25">
      <c r="C68" s="9"/>
      <c r="D68" s="9"/>
      <c r="E68" s="10"/>
      <c r="F68" s="10"/>
      <c r="G68" s="10"/>
      <c r="H68" s="10"/>
    </row>
    <row r="69" spans="3:8" x14ac:dyDescent="0.25">
      <c r="C69" s="9"/>
      <c r="D69" s="9"/>
      <c r="E69" s="10"/>
      <c r="F69" s="10"/>
      <c r="G69" s="10"/>
      <c r="H69" s="10"/>
    </row>
    <row r="70" spans="3:8" x14ac:dyDescent="0.25">
      <c r="C70" s="9"/>
      <c r="D70" s="9"/>
      <c r="E70" s="10"/>
      <c r="F70" s="10"/>
      <c r="G70" s="10"/>
      <c r="H70" s="10"/>
    </row>
  </sheetData>
  <autoFilter ref="A2:H2" xr:uid="{776A2E1B-657A-434A-BF22-B7FB7EE38305}"/>
  <mergeCells count="1">
    <mergeCell ref="A1:H1"/>
  </mergeCells>
  <pageMargins left="0.39370078740157483" right="0.39370078740157483" top="1.3779527559055118" bottom="0.78740157480314965" header="0.19685039370078741" footer="0.19685039370078741"/>
  <pageSetup paperSize="9" scale="77" orientation="landscape" horizontalDpi="300" verticalDpi="300" r:id="rId1"/>
  <headerFooter alignWithMargins="0">
    <oddHeader>&amp;R&amp;G</oddHeader>
    <oddFooter>&amp;L&amp;F&amp;C&amp;1#&amp;"Calibri"&amp;10&amp;K000000Classification: Confidential</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StockExport</vt:lpstr>
      <vt:lpstr>StockExport!Print_Area</vt:lpstr>
      <vt:lpstr>StockExport!Print_Titles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Gilman, Daniel</dc:creator>
  <cp:lastModifiedBy>Gilman, Daniel</cp:lastModifiedBy>
  <dcterms:created xsi:type="dcterms:W3CDTF">2022-11-16T12:10:15Z</dcterms:created>
  <dcterms:modified xsi:type="dcterms:W3CDTF">2022-11-16T12:16:35Z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b4ac1b-ad46-41e5-bbef-cfcc59b99d32_Enabled">
    <vt:lpwstr>true</vt:lpwstr>
  </property>
  <property fmtid="{D5CDD505-2E9C-101B-9397-08002B2CF9AE}" pid="3" name="MSIP_Label_b3b4ac1b-ad46-41e5-bbef-cfcc59b99d32_SetDate">
    <vt:lpwstr>2022-11-16T12:16:35Z</vt:lpwstr>
  </property>
  <property fmtid="{D5CDD505-2E9C-101B-9397-08002B2CF9AE}" pid="4" name="MSIP_Label_b3b4ac1b-ad46-41e5-bbef-cfcc59b99d32_Method">
    <vt:lpwstr>Standard</vt:lpwstr>
  </property>
  <property fmtid="{D5CDD505-2E9C-101B-9397-08002B2CF9AE}" pid="5" name="MSIP_Label_b3b4ac1b-ad46-41e5-bbef-cfcc59b99d32_Name">
    <vt:lpwstr>b3b4ac1b-ad46-41e5-bbef-cfcc59b99d32</vt:lpwstr>
  </property>
  <property fmtid="{D5CDD505-2E9C-101B-9397-08002B2CF9AE}" pid="6" name="MSIP_Label_b3b4ac1b-ad46-41e5-bbef-cfcc59b99d32_SiteId">
    <vt:lpwstr>8df4b91e-bf72-411d-9902-5ecc8f1e6c11</vt:lpwstr>
  </property>
  <property fmtid="{D5CDD505-2E9C-101B-9397-08002B2CF9AE}" pid="7" name="MSIP_Label_b3b4ac1b-ad46-41e5-bbef-cfcc59b99d32_ActionId">
    <vt:lpwstr>196e5901-bf23-4167-a888-443c355a5dd1</vt:lpwstr>
  </property>
  <property fmtid="{D5CDD505-2E9C-101B-9397-08002B2CF9AE}" pid="8" name="MSIP_Label_b3b4ac1b-ad46-41e5-bbef-cfcc59b99d32_ContentBits">
    <vt:lpwstr>2</vt:lpwstr>
  </property>
</Properties>
</file>