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33.xml" ContentType="application/vnd.openxmlformats-officedocument.drawingml.chart+xml"/>
  <Override PartName="/xl/theme/themeOverride1.xml" ContentType="application/vnd.openxmlformats-officedocument.themeOverride+xml"/>
  <Override PartName="/xl/charts/chart34.xml" ContentType="application/vnd.openxmlformats-officedocument.drawingml.chart+xml"/>
  <Override PartName="/xl/theme/themeOverride2.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xml" ContentType="application/vnd.openxmlformats-officedocument.spreadsheetml.comments+xml"/>
  <Override PartName="/xl/charts/chart35.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omments2.xml" ContentType="application/vnd.openxmlformats-officedocument.spreadsheetml.comment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Y:\2022 SCR Review\Project Management\Pro Forma\2022 LCR\"/>
    </mc:Choice>
  </mc:AlternateContent>
  <xr:revisionPtr revIDLastSave="0" documentId="13_ncr:1_{352EE413-E73D-4457-BFAC-0DBB0B245351}" xr6:coauthVersionLast="44" xr6:coauthVersionMax="44" xr10:uidLastSave="{00000000-0000-0000-0000-000000000000}"/>
  <bookViews>
    <workbookView xWindow="-120" yWindow="-16320" windowWidth="29040" windowHeight="15840" tabRatio="873" firstSheet="1" activeTab="1" xr2:uid="{00000000-000D-0000-FFFF-FFFF00000000}"/>
  </bookViews>
  <sheets>
    <sheet name="RS_ValueSource" sheetId="3" state="hidden" r:id="rId1"/>
    <sheet name="Home" sheetId="32" r:id="rId2"/>
    <sheet name="Key" sheetId="39" r:id="rId3"/>
    <sheet name="LCR Notes 309 - 314" sheetId="31" r:id="rId4"/>
    <sheet name="LCR Notes 500 - 571" sheetId="54" r:id="rId5"/>
    <sheet name="010" sheetId="4" r:id="rId6"/>
    <sheet name="012" sheetId="5" r:id="rId7"/>
    <sheet name="012 Validations" sheetId="58" r:id="rId8"/>
    <sheet name="309" sheetId="6" r:id="rId9"/>
    <sheet name="309 Validations" sheetId="33" r:id="rId10"/>
    <sheet name="310" sheetId="7" r:id="rId11"/>
    <sheet name="310 Validations" sheetId="34" r:id="rId12"/>
    <sheet name="311" sheetId="8" r:id="rId13"/>
    <sheet name="311 Validations" sheetId="35" r:id="rId14"/>
    <sheet name="312" sheetId="9" r:id="rId15"/>
    <sheet name="312 Validations" sheetId="36" r:id="rId16"/>
    <sheet name="313" sheetId="10" r:id="rId17"/>
    <sheet name="313 Validations" sheetId="37" r:id="rId18"/>
    <sheet name="314" sheetId="11" r:id="rId19"/>
    <sheet name="314 Validations" sheetId="38" r:id="rId20"/>
    <sheet name="500" sheetId="13" r:id="rId21"/>
    <sheet name="500 Validations" sheetId="40" r:id="rId22"/>
    <sheet name="501" sheetId="14" r:id="rId23"/>
    <sheet name="502" sheetId="15" r:id="rId24"/>
    <sheet name="502 Validations" sheetId="41" r:id="rId25"/>
    <sheet name="503" sheetId="16" r:id="rId26"/>
    <sheet name="510" sheetId="17" r:id="rId27"/>
    <sheet name="510 Validations" sheetId="42" r:id="rId28"/>
    <sheet name="511" sheetId="18" r:id="rId29"/>
    <sheet name="520" sheetId="19" r:id="rId30"/>
    <sheet name="520 Validations" sheetId="43" r:id="rId31"/>
    <sheet name="521" sheetId="20" r:id="rId32"/>
    <sheet name="ChartData" sheetId="21" state="hidden" r:id="rId33"/>
    <sheet name="530" sheetId="22" r:id="rId34"/>
    <sheet name="530 Validations" sheetId="55" r:id="rId35"/>
    <sheet name="531" sheetId="23" r:id="rId36"/>
    <sheet name="531 Validations" sheetId="47" r:id="rId37"/>
    <sheet name="540" sheetId="24" r:id="rId38"/>
    <sheet name="541" sheetId="25" r:id="rId39"/>
    <sheet name="550" sheetId="26" r:id="rId40"/>
    <sheet name="550 Validations" sheetId="46" r:id="rId41"/>
    <sheet name="560" sheetId="27" r:id="rId42"/>
    <sheet name="560 Validations" sheetId="56" r:id="rId43"/>
    <sheet name="561" sheetId="48" r:id="rId44"/>
    <sheet name="561 Validations" sheetId="59" r:id="rId45"/>
    <sheet name="562" sheetId="50" r:id="rId46"/>
    <sheet name="562 Validations" sheetId="57" r:id="rId47"/>
    <sheet name="570" sheetId="28" r:id="rId48"/>
    <sheet name="570 Validations" sheetId="51" r:id="rId49"/>
    <sheet name="571" sheetId="29" r:id="rId50"/>
    <sheet name="600" sheetId="61" r:id="rId51"/>
    <sheet name="INACTIVE" sheetId="62" state="hidden" r:id="rId52"/>
  </sheets>
  <externalReferences>
    <externalReference r:id="rId53"/>
  </externalReferences>
  <definedNames>
    <definedName name="_xlnm._FilterDatabase" localSheetId="7" hidden="1">'012 Validations'!$C$3:$I$8</definedName>
    <definedName name="_xlnm._FilterDatabase" localSheetId="9" hidden="1">'309 Validations'!$B$3:$B$55</definedName>
    <definedName name="_xlnm._FilterDatabase" localSheetId="11" hidden="1">'310 Validations'!$C$3:$J$27</definedName>
    <definedName name="_xlnm._FilterDatabase" localSheetId="13" hidden="1">'311 Validations'!$C$3:$J$52</definedName>
    <definedName name="_xlnm._FilterDatabase" localSheetId="15" hidden="1">'312 Validations'!$B$3:$B$42</definedName>
    <definedName name="_xlnm._FilterDatabase" localSheetId="17" hidden="1">'313 Validations'!$H$3:$H$42</definedName>
    <definedName name="_xlnm._FilterDatabase" localSheetId="19" hidden="1">'314 Validations'!$B$3:$J$62</definedName>
    <definedName name="_xlnm._FilterDatabase" localSheetId="21" hidden="1">'500 Validations'!$C$3:$J$24</definedName>
    <definedName name="_xlnm._FilterDatabase" localSheetId="24" hidden="1">'502 Validations'!$C$3:$J$21</definedName>
    <definedName name="_xlnm._FilterDatabase" localSheetId="27" hidden="1">'510 Validations'!$C$3:$J$24</definedName>
    <definedName name="_xlnm._FilterDatabase" localSheetId="30" hidden="1">'520 Validations'!$C$3:$J$30</definedName>
    <definedName name="_xlnm._FilterDatabase" localSheetId="34" hidden="1">'530 Validations'!$C$3:$J$4</definedName>
    <definedName name="_xlnm._FilterDatabase" localSheetId="36" hidden="1">'531 Validations'!$C$3:$I$4</definedName>
    <definedName name="_xlnm._FilterDatabase" localSheetId="40" hidden="1">'550 Validations'!$C$3:$I$5</definedName>
    <definedName name="_xlnm._FilterDatabase" localSheetId="42" hidden="1">'560 Validations'!$C$3:$J$4</definedName>
    <definedName name="_xlnm._FilterDatabase" localSheetId="44" hidden="1">'561 Validations'!$E$3:$E$5</definedName>
    <definedName name="_xlnm._FilterDatabase" localSheetId="46" hidden="1">'562 Validations'!$C$3:$I$4</definedName>
    <definedName name="_xlnm._FilterDatabase" localSheetId="48" hidden="1">'570 Validations'!$C$3:$J$4</definedName>
    <definedName name="_xlnm._FilterDatabase" localSheetId="51" hidden="1">INACTIVE!$C$3:$J$3</definedName>
    <definedName name="_xlnm.Print_Area" localSheetId="5">'010'!$A$1:$E$26</definedName>
    <definedName name="_xlnm.Print_Area" localSheetId="6">'012'!$A$1:$L$46</definedName>
    <definedName name="_xlnm.Print_Area" localSheetId="7">'012 Validations'!$A$1:$H$8</definedName>
    <definedName name="_xlnm.Print_Area" localSheetId="8">'309'!$A$1:$N$45</definedName>
    <definedName name="_xlnm.Print_Area" localSheetId="9">'309 Validations'!$A$1:$I$55</definedName>
    <definedName name="_xlnm.Print_Area" localSheetId="10">'310'!$A$1:$O$15</definedName>
    <definedName name="_xlnm.Print_Area" localSheetId="11">'310 Validations'!$C$2:$I$27</definedName>
    <definedName name="_xlnm.Print_Area" localSheetId="12">'311'!$A$1:$N$65</definedName>
    <definedName name="_xlnm.Print_Area" localSheetId="13">'311 Validations'!$C$2:$I$52</definedName>
    <definedName name="_xlnm.Print_Area" localSheetId="14">'312'!$A$1:$V$62</definedName>
    <definedName name="_xlnm.Print_Area" localSheetId="15">'312 Validations'!$C$1:$I$29</definedName>
    <definedName name="_xlnm.Print_Area" localSheetId="16">'313'!$A$1:$K$43</definedName>
    <definedName name="_xlnm.Print_Area" localSheetId="17">'313 Validations'!$C$2:$I$42</definedName>
    <definedName name="_xlnm.Print_Area" localSheetId="18">'314'!$A$1:$L$53</definedName>
    <definedName name="_xlnm.Print_Area" localSheetId="19">'314 Validations'!$C$2:$I$60</definedName>
    <definedName name="_xlnm.Print_Area" localSheetId="20">'500'!$A$1:$O$76</definedName>
    <definedName name="_xlnm.Print_Area" localSheetId="21">'500 Validations'!$C$2:$J$24</definedName>
    <definedName name="_xlnm.Print_Area" localSheetId="22">'501'!$A$1:$P$128</definedName>
    <definedName name="_xlnm.Print_Area" localSheetId="23">'502'!$A$1:$M$74</definedName>
    <definedName name="_xlnm.Print_Area" localSheetId="24">'502 Validations'!$A$1:$J$21</definedName>
    <definedName name="_xlnm.Print_Area" localSheetId="25">'503'!$A$1:$N$132</definedName>
    <definedName name="_xlnm.Print_Area" localSheetId="26">'510'!$A$1:$M$74</definedName>
    <definedName name="_xlnm.Print_Area" localSheetId="27">'510 Validations'!$A$1:$J$24</definedName>
    <definedName name="_xlnm.Print_Area" localSheetId="29">'520'!$A$1:$L$142</definedName>
    <definedName name="_xlnm.Print_Area" localSheetId="30">'520 Validations'!$A$1:$J$30</definedName>
    <definedName name="_xlnm.Print_Area" localSheetId="33">'530'!$A$1:$K$25</definedName>
    <definedName name="_xlnm.Print_Area" localSheetId="34">'530 Validations'!$A$1:$J$4</definedName>
    <definedName name="_xlnm.Print_Area" localSheetId="35">'531'!$A$1:$J$20</definedName>
    <definedName name="_xlnm.Print_Area" localSheetId="36">'531 Validations'!$A$1:$I$4</definedName>
    <definedName name="_xlnm.Print_Area" localSheetId="37">'540'!$A$1:$O$49</definedName>
    <definedName name="_xlnm.Print_Area" localSheetId="38">'541'!$A$1:$J$53</definedName>
    <definedName name="_xlnm.Print_Area" localSheetId="39">'550'!$A$1:$P$51</definedName>
    <definedName name="_xlnm.Print_Area" localSheetId="40">'550 Validations'!$A$1:$I$5</definedName>
    <definedName name="_xlnm.Print_Area" localSheetId="41">'560'!$A$1:$J$48</definedName>
    <definedName name="_xlnm.Print_Area" localSheetId="42">'560 Validations'!$A$1:$J$5</definedName>
    <definedName name="_xlnm.Print_Area" localSheetId="43">'561'!$A$1:$S$44</definedName>
    <definedName name="_xlnm.Print_Area" localSheetId="44">'561 Validations'!$A$1:$J$4</definedName>
    <definedName name="_xlnm.Print_Area" localSheetId="45">'562'!$A$1:$G$19</definedName>
    <definedName name="_xlnm.Print_Area" localSheetId="46">'562 Validations'!$A$1:$I$4</definedName>
    <definedName name="_xlnm.Print_Area" localSheetId="48">'570 Validations'!$A$1:$J$4</definedName>
    <definedName name="_xlnm.Print_Area" localSheetId="49">'571'!$A$1:$J$35</definedName>
    <definedName name="_xlnm.Print_Area" localSheetId="50">'600'!$A$1:$J$151</definedName>
    <definedName name="_xlnm.Print_Area" localSheetId="51">INACTIVE!$A$1:$J$3</definedName>
    <definedName name="_xlnm.Print_Area" localSheetId="2">Key!$B$1:$E$19</definedName>
    <definedName name="_xlnm.Print_Area" localSheetId="3">'LCR Notes 309 - 314'!$B$1:$D$76</definedName>
    <definedName name="_xlnm.Print_Area" localSheetId="4">'LCR Notes 500 - 571'!$B$1:$D$8</definedName>
    <definedName name="_xlnm.Print_Titles" localSheetId="6">'012'!$1:$8</definedName>
    <definedName name="_xlnm.Print_Titles" localSheetId="7">'012 Validations'!$1:$3</definedName>
    <definedName name="_xlnm.Print_Titles" localSheetId="9">'309 Validations'!$1:$3</definedName>
    <definedName name="_xlnm.Print_Titles" localSheetId="11">'310 Validations'!$1:$3</definedName>
    <definedName name="_xlnm.Print_Titles" localSheetId="13">'311 Validations'!$1:$3</definedName>
    <definedName name="_xlnm.Print_Titles" localSheetId="15">'312 Validations'!$1:$3</definedName>
    <definedName name="_xlnm.Print_Titles" localSheetId="17">'313 Validations'!$1:$3</definedName>
    <definedName name="_xlnm.Print_Titles" localSheetId="19">'314 Validations'!$1:$3</definedName>
    <definedName name="_xlnm.Print_Titles" localSheetId="20">'500'!$1:$6</definedName>
    <definedName name="_xlnm.Print_Titles" localSheetId="21">'500 Validations'!$1:$3</definedName>
    <definedName name="_xlnm.Print_Titles" localSheetId="22">'501'!$1:$6</definedName>
    <definedName name="_xlnm.Print_Titles" localSheetId="23">'502'!$1:$6</definedName>
    <definedName name="_xlnm.Print_Titles" localSheetId="24">'502 Validations'!$1:$3</definedName>
    <definedName name="_xlnm.Print_Titles" localSheetId="25">'503'!$1:$6</definedName>
    <definedName name="_xlnm.Print_Titles" localSheetId="26">'510'!$1:$6</definedName>
    <definedName name="_xlnm.Print_Titles" localSheetId="27">'510 Validations'!$1:$3</definedName>
    <definedName name="_xlnm.Print_Titles" localSheetId="28">'511'!$1:$6</definedName>
    <definedName name="_xlnm.Print_Titles" localSheetId="29">'520'!$1:$6</definedName>
    <definedName name="_xlnm.Print_Titles" localSheetId="30">'520 Validations'!$1:$3</definedName>
    <definedName name="_xlnm.Print_Titles" localSheetId="31">'521'!$1:$6</definedName>
    <definedName name="_xlnm.Print_Titles" localSheetId="33">'530'!$1:$6</definedName>
    <definedName name="_xlnm.Print_Titles" localSheetId="36">'531 Validations'!$1:$3</definedName>
    <definedName name="_xlnm.Print_Titles" localSheetId="37">'540'!$1:$6</definedName>
    <definedName name="_xlnm.Print_Titles" localSheetId="39">'550'!$1:$6</definedName>
    <definedName name="_xlnm.Print_Titles" localSheetId="47">'570'!$1:$6</definedName>
    <definedName name="_xlnm.Print_Titles" localSheetId="49">'571'!$1:$6</definedName>
    <definedName name="_xlnm.Print_Titles" localSheetId="50">'600'!$19:$21</definedName>
    <definedName name="_xlnm.Print_Titles" localSheetId="3">'LCR Notes 309 - 314'!$1:$3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8" i="62" l="1"/>
  <c r="G49" i="62"/>
  <c r="G50" i="62"/>
  <c r="G51" i="62"/>
  <c r="G52" i="62"/>
  <c r="G53" i="62"/>
  <c r="G54" i="62"/>
  <c r="G55" i="62"/>
  <c r="G56" i="62"/>
  <c r="G57" i="62"/>
  <c r="G58" i="62"/>
  <c r="G59" i="62"/>
  <c r="G60" i="62"/>
  <c r="G61" i="62"/>
  <c r="G62" i="62"/>
  <c r="G33" i="62"/>
  <c r="G34" i="62"/>
  <c r="G35" i="62"/>
  <c r="G36" i="62"/>
  <c r="G37" i="62"/>
  <c r="G38" i="62"/>
  <c r="G39" i="62"/>
  <c r="G40" i="62"/>
  <c r="G41" i="62"/>
  <c r="G42" i="62"/>
  <c r="G43" i="62"/>
  <c r="G44" i="62"/>
  <c r="G45" i="62"/>
  <c r="G46" i="62"/>
  <c r="G47" i="62"/>
  <c r="G32" i="62"/>
  <c r="G31" i="62"/>
  <c r="G30" i="62"/>
  <c r="G29" i="62"/>
  <c r="G28" i="62"/>
  <c r="G27" i="62"/>
  <c r="G26" i="62"/>
  <c r="G25" i="62"/>
  <c r="G24" i="62"/>
  <c r="G23" i="62"/>
  <c r="G22" i="62"/>
  <c r="G21" i="62"/>
  <c r="G20" i="62"/>
  <c r="G19" i="62"/>
  <c r="G18" i="62"/>
  <c r="K16" i="27" l="1"/>
  <c r="C54" i="32" l="1"/>
  <c r="E148" i="61" l="1"/>
  <c r="E146" i="61"/>
  <c r="E140" i="61"/>
  <c r="E138" i="61"/>
  <c r="E131" i="61"/>
  <c r="E130" i="61"/>
  <c r="E141" i="61" s="1"/>
  <c r="E123" i="61"/>
  <c r="E122" i="61"/>
  <c r="E110" i="61"/>
  <c r="E109" i="61"/>
  <c r="E103" i="61"/>
  <c r="E96" i="61"/>
  <c r="E95" i="61"/>
  <c r="E89" i="61"/>
  <c r="E72" i="61"/>
  <c r="E70" i="61"/>
  <c r="E65" i="61"/>
  <c r="E63" i="61"/>
  <c r="E62" i="61"/>
  <c r="E57" i="61"/>
  <c r="E50" i="61"/>
  <c r="E46" i="61"/>
  <c r="E47" i="61" s="1"/>
  <c r="E23" i="61"/>
  <c r="D23" i="61"/>
  <c r="E12" i="61"/>
  <c r="D12" i="61"/>
  <c r="J3" i="61"/>
  <c r="E124" i="61" l="1"/>
  <c r="E56" i="61"/>
  <c r="E51" i="61"/>
  <c r="E125" i="61" s="1"/>
  <c r="C58" i="32" l="1"/>
  <c r="C56" i="32"/>
  <c r="C52" i="32"/>
  <c r="C50" i="32"/>
  <c r="C46" i="32"/>
  <c r="C44" i="32"/>
  <c r="C41" i="32"/>
  <c r="C38" i="32"/>
  <c r="C35" i="32"/>
  <c r="C32" i="32"/>
  <c r="C15" i="32"/>
  <c r="E19" i="24" l="1"/>
  <c r="C92" i="20" l="1"/>
  <c r="C66" i="20"/>
  <c r="C40" i="20"/>
  <c r="C14" i="20"/>
  <c r="Z18" i="15" l="1"/>
  <c r="S18" i="15"/>
  <c r="R18" i="15"/>
  <c r="Q18" i="15"/>
  <c r="P18" i="15"/>
  <c r="O18" i="15"/>
  <c r="N18" i="15"/>
  <c r="Z19" i="15" l="1"/>
  <c r="S19" i="15"/>
  <c r="R19" i="15"/>
  <c r="Q19" i="15"/>
  <c r="P19" i="15"/>
  <c r="O19" i="15"/>
  <c r="N19" i="15"/>
  <c r="L17" i="27" l="1"/>
  <c r="J4" i="28" l="1"/>
  <c r="F4" i="50"/>
  <c r="Q4" i="48"/>
  <c r="J4" i="27"/>
  <c r="J4" i="26"/>
  <c r="J4" i="25"/>
  <c r="L4" i="24"/>
  <c r="J4" i="23"/>
  <c r="K4" i="22"/>
  <c r="I4" i="20"/>
  <c r="L4" i="19"/>
  <c r="K4" i="18"/>
  <c r="M4" i="17"/>
  <c r="N4" i="16"/>
  <c r="M4" i="15"/>
  <c r="N4" i="14"/>
  <c r="M4" i="13"/>
  <c r="L4" i="11"/>
  <c r="K4" i="10"/>
  <c r="V5" i="9"/>
  <c r="N4" i="8"/>
  <c r="N4" i="6"/>
  <c r="L5" i="5"/>
  <c r="C27" i="32" l="1"/>
  <c r="C25" i="32"/>
  <c r="C23" i="32"/>
  <c r="C21" i="32"/>
  <c r="C19" i="32"/>
  <c r="C17" i="32"/>
  <c r="E20" i="24" l="1"/>
  <c r="Z17" i="15"/>
  <c r="S17" i="15"/>
  <c r="Y20" i="15" s="1"/>
  <c r="R17" i="15"/>
  <c r="X20" i="15" s="1"/>
  <c r="Q17" i="15"/>
  <c r="W20" i="15" s="1"/>
  <c r="P17" i="15"/>
  <c r="V20" i="15" s="1"/>
  <c r="O17" i="15"/>
  <c r="U20" i="15" s="1"/>
  <c r="N17" i="15"/>
  <c r="I26" i="4"/>
  <c r="I25" i="4"/>
  <c r="I24" i="4"/>
  <c r="I23" i="4"/>
  <c r="I22" i="4"/>
  <c r="A35" i="15" l="1"/>
  <c r="T2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Varnavides, Philip</author>
  </authors>
  <commentList>
    <comment ref="D17" authorId="0" shapeId="0" xr:uid="{DB6AC924-BBF0-4D75-A24F-C599DA2EA63E}">
      <text>
        <r>
          <rPr>
            <sz val="9"/>
            <color indexed="81"/>
            <rFont val="Tahoma"/>
            <family val="2"/>
          </rPr>
          <t>i.e., this equals 2022 when proposed year = 2022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Varnavides, Philip</author>
  </authors>
  <commentList>
    <comment ref="D18" authorId="0" shapeId="0" xr:uid="{59FC876B-99D5-469A-8BB7-B39C07122479}">
      <text>
        <r>
          <rPr>
            <sz val="9"/>
            <color indexed="81"/>
            <rFont val="Tahoma"/>
            <family val="2"/>
          </rPr>
          <t>i.e., this equals 2022 when proposed year = 2022</t>
        </r>
      </text>
    </comment>
    <comment ref="D35" authorId="0" shapeId="0" xr:uid="{68091348-2BCD-42B3-89A9-6815E64AC4C5}">
      <text>
        <r>
          <rPr>
            <sz val="9"/>
            <color indexed="81"/>
            <rFont val="Tahoma"/>
            <family val="2"/>
          </rPr>
          <t>i.e., this equals 2022 when proposed year = 2022</t>
        </r>
      </text>
    </comment>
  </commentList>
</comments>
</file>

<file path=xl/sharedStrings.xml><?xml version="1.0" encoding="utf-8"?>
<sst xmlns="http://schemas.openxmlformats.org/spreadsheetml/2006/main" count="7721" uniqueCount="3511">
  <si>
    <t>UniqueName</t>
  </si>
  <si>
    <t>UIType</t>
  </si>
  <si>
    <t>DataType</t>
  </si>
  <si>
    <t>DefaultValue</t>
  </si>
  <si>
    <t>KeyId</t>
  </si>
  <si>
    <t>KeyValue</t>
  </si>
  <si>
    <t>ISLIFE</t>
  </si>
  <si>
    <t>Dropdown</t>
  </si>
  <si>
    <t>STRING</t>
  </si>
  <si>
    <t>TRUE</t>
  </si>
  <si>
    <t>Life</t>
  </si>
  <si>
    <t>FALSE</t>
  </si>
  <si>
    <t>Non-Life</t>
  </si>
  <si>
    <t>DEFAULTSYNDICATETYPE</t>
  </si>
  <si>
    <t/>
  </si>
  <si>
    <t>Year</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</si>
  <si>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</si>
  <si>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</si>
  <si>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</si>
  <si>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</si>
  <si>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</si>
  <si>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</si>
  <si>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</si>
  <si>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</si>
  <si>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</si>
  <si>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</si>
  <si>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</si>
  <si>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</si>
  <si>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</si>
  <si>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</si>
  <si>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</si>
  <si>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</si>
  <si>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</si>
  <si>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</si>
  <si>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</si>
  <si>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</si>
  <si>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</si>
  <si>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</si>
  <si>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</si>
  <si>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</si>
  <si>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</si>
  <si>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</si>
  <si>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DEFAULTISLIFE</t>
  </si>
  <si>
    <t>Confirmflag</t>
  </si>
  <si>
    <t>Yes</t>
  </si>
  <si>
    <t>No</t>
  </si>
  <si>
    <t>SYNDICATETYPE</t>
  </si>
  <si>
    <t>Runoff</t>
  </si>
  <si>
    <t>Confirmation</t>
  </si>
  <si>
    <t>Lloyd's Capital Return</t>
  </si>
  <si>
    <t xml:space="preserve">Syndicate Number: </t>
  </si>
  <si>
    <t>S001</t>
  </si>
  <si>
    <t xml:space="preserve">010 Control </t>
  </si>
  <si>
    <t>Syndicate</t>
  </si>
  <si>
    <t>Year of Account</t>
  </si>
  <si>
    <t>Status</t>
  </si>
  <si>
    <t>Edition</t>
  </si>
  <si>
    <t>Name</t>
  </si>
  <si>
    <t>Contact Details</t>
  </si>
  <si>
    <t>Contact username</t>
  </si>
  <si>
    <t>Contact name</t>
  </si>
  <si>
    <t>Contact telephone number</t>
  </si>
  <si>
    <t>Contact e-mail address</t>
  </si>
  <si>
    <t>Submitted by:</t>
  </si>
  <si>
    <t>A2</t>
  </si>
  <si>
    <t>A129</t>
  </si>
  <si>
    <t>B2</t>
  </si>
  <si>
    <t>B129</t>
  </si>
  <si>
    <t>D2</t>
  </si>
  <si>
    <t>D129</t>
  </si>
  <si>
    <t>E2</t>
  </si>
  <si>
    <t>E129</t>
  </si>
  <si>
    <t>D109</t>
  </si>
  <si>
    <t>Syndicate Number:</t>
  </si>
  <si>
    <t>012 LCR Syndicate Type</t>
  </si>
  <si>
    <t>Based on SBF submitted</t>
  </si>
  <si>
    <t>Selected SBF Return:</t>
  </si>
  <si>
    <t>Please specify whether this syndicate is Active in the proposed underwriting year or in Run-Off for LCR purposes:</t>
  </si>
  <si>
    <t>Please specify whether this syndicate is Life or Non-Life for LCR purposes:</t>
  </si>
  <si>
    <t>Please specify whether this syndicate has unincepted Legal Obligations</t>
  </si>
  <si>
    <t>Please specify if this is a new syndicate and required to input the new syndicate loading on form 309</t>
  </si>
  <si>
    <t>Assumed USD exchange rate (should match linked SBF rate of exchange)</t>
  </si>
  <si>
    <t>Please specify whether this LCR return is a hypothetical return for reference only?
(if yes this return will not be used for capital setting)</t>
  </si>
  <si>
    <t>Download Agreement</t>
  </si>
  <si>
    <t>309 LCR Summary</t>
  </si>
  <si>
    <t>1. Headline Figures</t>
  </si>
  <si>
    <t>One-Year (Note 309.1)</t>
  </si>
  <si>
    <t>Ultimate (Note 309.2)</t>
  </si>
  <si>
    <t>A</t>
  </si>
  <si>
    <t>B</t>
  </si>
  <si>
    <t>Syndicate SCR (as at 1st January in the proposed Underwriting Year)</t>
  </si>
  <si>
    <t>Contract Boundary Adjustment</t>
  </si>
  <si>
    <t>New Syndicate Loading</t>
  </si>
  <si>
    <t>Total</t>
  </si>
  <si>
    <t>One-Year balance sheet to balance sheet basis (Note 309.1)</t>
  </si>
  <si>
    <t>Ultimate basis (Note 309.2)</t>
  </si>
  <si>
    <t>Pre diversification</t>
  </si>
  <si>
    <t>Post diversification</t>
  </si>
  <si>
    <t>%</t>
  </si>
  <si>
    <t>C</t>
  </si>
  <si>
    <t>D</t>
  </si>
  <si>
    <t>E</t>
  </si>
  <si>
    <t>F</t>
  </si>
  <si>
    <t>G</t>
  </si>
  <si>
    <t>H</t>
  </si>
  <si>
    <t>I</t>
  </si>
  <si>
    <t>J</t>
  </si>
  <si>
    <t>Insurance Risk</t>
  </si>
  <si>
    <t>total: After diversification between Premium and Reserve risk</t>
  </si>
  <si>
    <t>split: Premium Risk (see note above)</t>
  </si>
  <si>
    <t>split: Reserve Risk (Note 309.4)</t>
  </si>
  <si>
    <t>Credit Risk</t>
  </si>
  <si>
    <t>total: After diversification between Reinsurance Credit Risk and Other Credit Risk</t>
  </si>
  <si>
    <t>split: Reinsurance Credit Risk</t>
  </si>
  <si>
    <t>split: Other Credit Risk</t>
  </si>
  <si>
    <t>Market Risk (see note above)</t>
  </si>
  <si>
    <t>Operational Risk</t>
  </si>
  <si>
    <t>TOTAL (Note 309.3)</t>
  </si>
  <si>
    <t>Diversification credit between risk categories</t>
  </si>
  <si>
    <t>DIVERSIFIED TOTAL (Note 309.3)</t>
  </si>
  <si>
    <t>310 Balance Sheet Distributions</t>
  </si>
  <si>
    <t>Percentiles</t>
  </si>
  <si>
    <t>Mean</t>
  </si>
  <si>
    <t>50th</t>
  </si>
  <si>
    <t>75th</t>
  </si>
  <si>
    <t>90th</t>
  </si>
  <si>
    <t>95th</t>
  </si>
  <si>
    <t>99th</t>
  </si>
  <si>
    <t>99.5th</t>
  </si>
  <si>
    <t>99.8th</t>
  </si>
  <si>
    <t>Distribution of balance sheet position on One-Year basis (Note 310.1)</t>
  </si>
  <si>
    <t>Distribution of balance sheet position on Ultimate basis (Note 310.2)</t>
  </si>
  <si>
    <t>311 Claims Distribution</t>
  </si>
  <si>
    <t>Percentile values for all items relate to the percentile value for the item, on a standalone basis, except where specified otherwise.</t>
  </si>
  <si>
    <t>All items are to include claims and claim expenses only and do not include premiums or premium expenses. Premium data is provided via normal business practice from the SBF.</t>
  </si>
  <si>
    <t>The figures should be the sum of claims and claim expenses paid during the year on risk in the model, and those reserved for at the end of the year.</t>
  </si>
  <si>
    <t>1. Total modelled insurance claims (including ALAE) at aggregate level Note 311.1 (for all underlying pure years in aggregate)</t>
  </si>
  <si>
    <t>One-Year Basis (Note 311.2)</t>
  </si>
  <si>
    <t>Net of reinsurance</t>
  </si>
  <si>
    <t>Gross of reinsurance</t>
  </si>
  <si>
    <t>Ultimate Basis (Note 311.3)</t>
  </si>
  <si>
    <t>2. Total Mean modelled insurance claims (Including ALAE) on a One-Year basis by underlying pure year note (Note 311.4)</t>
  </si>
  <si>
    <t>1. Underlying Pure Year (Note 311.6)</t>
  </si>
  <si>
    <t>Net Insurance Claims brought forward (complete form 312 column H to populate this section)</t>
  </si>
  <si>
    <t>Adjustments (Note 311.8)</t>
  </si>
  <si>
    <t>New Business (Note 311.9)</t>
  </si>
  <si>
    <t>Total Claims</t>
  </si>
  <si>
    <t>INDIRECT($B$33&amp;"$D:$D")</t>
  </si>
  <si>
    <t>K</t>
  </si>
  <si>
    <t>L</t>
  </si>
  <si>
    <t xml:space="preserve">Net Insurance Claims brought forward </t>
  </si>
  <si>
    <t>Adjustments</t>
  </si>
  <si>
    <t>New Business</t>
  </si>
  <si>
    <r>
      <rPr>
        <b/>
        <sz val="10"/>
        <color theme="1"/>
        <rFont val="Segoe UI"/>
        <family val="2"/>
      </rPr>
      <t>Total</t>
    </r>
    <r>
      <rPr>
        <sz val="10"/>
        <color theme="1"/>
        <rFont val="Segoe UI"/>
        <family val="2"/>
      </rPr>
      <t xml:space="preserve"> (Note 311.7)</t>
    </r>
  </si>
  <si>
    <t>312 Projected Solvency II Technical Provisions at Time Zero</t>
  </si>
  <si>
    <t>All items should be provided for all years prior to the proposed year, as at the start of the proposed year.
Forecast Technical Provisions cash flows by YOA as at prospective year end (Note 312.1)</t>
  </si>
  <si>
    <t>1. Underlying Pure Year (Note 312.7)</t>
  </si>
  <si>
    <t>Gross Insurance Losses</t>
  </si>
  <si>
    <t>Gross Future Premiums</t>
  </si>
  <si>
    <t>A + B - C - D + E + F</t>
  </si>
  <si>
    <t>Net Insurance Losses (Note 312.2)</t>
  </si>
  <si>
    <t>Net Future Premiums</t>
  </si>
  <si>
    <t>H + I - J - K + L + M + N</t>
  </si>
  <si>
    <t>O + P</t>
  </si>
  <si>
    <t>Claims (Note 312.2)</t>
  </si>
  <si>
    <t>Expenses (Note 312.4)</t>
  </si>
  <si>
    <t>Discount Benefit</t>
  </si>
  <si>
    <t>Premium (note 312.3)</t>
  </si>
  <si>
    <t>Acquisition Cost</t>
  </si>
  <si>
    <t>Gross Best Estimate Liabilities</t>
  </si>
  <si>
    <t>Net Discounted Bad Debt Provision (Note 312.8)</t>
  </si>
  <si>
    <t>Net Best Estimate Liabilities</t>
  </si>
  <si>
    <t>Net Risk Margin (Note 312.5)</t>
  </si>
  <si>
    <t>Net Technical Provisions</t>
  </si>
  <si>
    <t>M</t>
  </si>
  <si>
    <t>N</t>
  </si>
  <si>
    <t>O</t>
  </si>
  <si>
    <t>P</t>
  </si>
  <si>
    <t>Q</t>
  </si>
  <si>
    <t>ULO</t>
  </si>
  <si>
    <t>313 Financial Information</t>
  </si>
  <si>
    <t>Gross</t>
  </si>
  <si>
    <t>Acquisition Costs</t>
  </si>
  <si>
    <t>RI Share</t>
  </si>
  <si>
    <t>Net</t>
  </si>
  <si>
    <t>Proposed YOA planned premium</t>
  </si>
  <si>
    <t>Current YOA planned premium</t>
  </si>
  <si>
    <t>Average claims tail used for discounting (no. of years)</t>
  </si>
  <si>
    <t>One Year</t>
  </si>
  <si>
    <t>Ultimate</t>
  </si>
  <si>
    <t>Net Mean</t>
  </si>
  <si>
    <t>Net 99.5th</t>
  </si>
  <si>
    <t>Catastrophe Claims</t>
  </si>
  <si>
    <t>total:</t>
  </si>
  <si>
    <t>split: Catastrophe Losses - LCM Region-Perils &amp; Classes Only</t>
  </si>
  <si>
    <t>split: Catastrophe Losses - All Non-LCM</t>
  </si>
  <si>
    <t>Premium Risk Claims - Excluding Catastrophe</t>
  </si>
  <si>
    <t>Reserving Risk Claims</t>
  </si>
  <si>
    <t>TOTAL</t>
  </si>
  <si>
    <t>Diversified Credit - Between Risk Categories</t>
  </si>
  <si>
    <t>DIVERSIFIED TOTAL</t>
  </si>
  <si>
    <t>All Syndicates</t>
  </si>
  <si>
    <t>Is there a material difference in the treatment of reinsurance in your net data input to the Lloyd's Catastrophe Model (LCM) compared to your internal model (SCR)?</t>
  </si>
  <si>
    <t>1. Mean and Stress by Risk Category (on ultimate basis) (Notes 314.1 to 314.3)</t>
  </si>
  <si>
    <t>Mean Outcome</t>
  </si>
  <si>
    <t>Stress</t>
  </si>
  <si>
    <t>split: Premium Risk</t>
  </si>
  <si>
    <t>split: Reserve Risk</t>
  </si>
  <si>
    <t>Investment Return &amp; Risk</t>
  </si>
  <si>
    <t>All Other</t>
  </si>
  <si>
    <t>TOTAL EXPECTED RETURN</t>
  </si>
  <si>
    <t>2. Market Risk (Notes 314.4 to 314.10)</t>
  </si>
  <si>
    <t>1:200 
Confidence</t>
  </si>
  <si>
    <t xml:space="preserve">Credit Risk (on assets only) </t>
  </si>
  <si>
    <t xml:space="preserve">Equity and Other Asset Risk (on assets only) </t>
  </si>
  <si>
    <t xml:space="preserve">Liquidity Risk </t>
  </si>
  <si>
    <t>Foreign Exchange Risk (including fx risk on liabilities)</t>
  </si>
  <si>
    <t xml:space="preserve">Other Risks </t>
  </si>
  <si>
    <t xml:space="preserve">TOTAL </t>
  </si>
  <si>
    <t xml:space="preserve">Diversification Credit </t>
  </si>
  <si>
    <t xml:space="preserve">DIVERSIFIED TOTAL </t>
  </si>
  <si>
    <t>One Year SCR</t>
  </si>
  <si>
    <t>Removal of PY + 1 Unincepted Contracts</t>
  </si>
  <si>
    <t>Additional PY &amp; Prior Years Binder Business</t>
  </si>
  <si>
    <t>Change in Risk Margin from T0 to T1</t>
  </si>
  <si>
    <t xml:space="preserve">Run Down Opening Risk Margin from B/S at T0 to Nil at Ultimate </t>
  </si>
  <si>
    <t>Unexpired Business on PY &amp; Prior Years</t>
  </si>
  <si>
    <t>Ultimate Volatilities Less One-Year Volatilities</t>
  </si>
  <si>
    <t>Other</t>
  </si>
  <si>
    <t>One -Year Diversification Credit less Ultimate Diversification Credit</t>
  </si>
  <si>
    <t>Question 1</t>
  </si>
  <si>
    <t>Response:</t>
  </si>
  <si>
    <t>Class Name</t>
  </si>
  <si>
    <t>Net Premium</t>
  </si>
  <si>
    <t xml:space="preserve">Mean Net Claims </t>
  </si>
  <si>
    <t>CAT Exposed?</t>
  </si>
  <si>
    <t>Cyber Exposed?</t>
  </si>
  <si>
    <t>Net Claims Percentiles</t>
  </si>
  <si>
    <t>Test Class of Business 1</t>
  </si>
  <si>
    <t>All other</t>
  </si>
  <si>
    <t>Agent's Comments:</t>
  </si>
  <si>
    <t>Question 2</t>
  </si>
  <si>
    <t xml:space="preserve">
This question relates to the dependencies between the three largest classes of business in terms of mean net claims excluding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excluding catastrophe on both classes. Do not complete the shaded boxes. Enter all figures as % to four decimal places.
Example: if the 75th percentile of claims excluding catastrophe is exceeded on both the largest and second largest classes in 4,000 out of 50,000 simulations, enter 8.0000% in cell in the 75th row/column of the first table. </t>
  </si>
  <si>
    <t>Criteria for selection</t>
  </si>
  <si>
    <t>Mean Net Claims (GBP m)</t>
  </si>
  <si>
    <t>Class with highest mean claims</t>
  </si>
  <si>
    <t>Class with 2nd highest mean claims</t>
  </si>
  <si>
    <t>Class with 3rd highest mean claims</t>
  </si>
  <si>
    <t>Joint Quantile Exceedance Probabilities</t>
  </si>
  <si>
    <t xml:space="preserve">
The table shows the ratios of net claims excluding catastrophe to premiums. The table will be used by Lloyd's when reviewing the appropriateness of the modelled claims volatility for individual classes and in aggregate.
No inputs are required for this section.</t>
  </si>
  <si>
    <t>Question 3</t>
  </si>
  <si>
    <t>The table compares the modelled aggregate result for net claims excluding catastrophe with full dependence and a sum of squares test result (SST) assuming zero correlation. Lloyd's will use the table to provide an initial indication of whether the level of diversification within premium risk excluding catastrophe is appropriate. 
No inputs are required for this section.</t>
  </si>
  <si>
    <t>Total Claims (Fully dependent)</t>
  </si>
  <si>
    <t>Total Claims (Modelled)</t>
  </si>
  <si>
    <t>Fully Dependent less Modelled</t>
  </si>
  <si>
    <t xml:space="preserve">Diversification benefit % </t>
  </si>
  <si>
    <t>Total Claims (SST)</t>
  </si>
  <si>
    <t>Modelled less SST</t>
  </si>
  <si>
    <t>% Difference with Modelled total</t>
  </si>
  <si>
    <t>Question 4</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</si>
  <si>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</si>
  <si>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 xml:space="preserve">This question relates to the dependencies between the three largest classes of business in terms of mean net claims including catastrophe.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including catastrophe on both classes. Do not complete the shaded boxes. Enter all figures as % to four decimal places.
Example: if the 75th percentile of claims including catastrophe is exceeded on both the largest and second largest classes in 4,000 out of 50,000 simulations, enter 8.0000% in cell in the 75th row/column of the first table. </t>
  </si>
  <si>
    <t xml:space="preserve">
The table shows the ratios of net claims including catastrophe to premiums. The table will be used by Lloyd's when assessing the appropriateness of the modelled claims volatility for individual classes and in aggregate.
No inputs are required for this section.</t>
  </si>
  <si>
    <t>ULRs including Catastrophe</t>
  </si>
  <si>
    <t>Net Claims Ratio With Mean</t>
  </si>
  <si>
    <t>The table on the right compares the modelled aggregate result with full dependence and a sum of squares test result (SST) assuming zero correlation. Lloyd's will use the table to provide an initial indication of whether the level of diversification within premium risk including catastrophe is appropriate. 
No inputs are required for this section.</t>
  </si>
  <si>
    <t xml:space="preserve">The graphs on the right show the joint exceedance probabilities from Question 2 in graphical form. Lloyd's will use the graphs when assessing whether the level of dependency between the three largest classes in terms of mean claims are appropriate.
No inputs are required for this section.
</t>
  </si>
  <si>
    <t xml:space="preserve">Syndicate Number:  </t>
  </si>
  <si>
    <t>510 Reserve Risk - Quantitative Inputs</t>
  </si>
  <si>
    <t xml:space="preserve">
This question relates to the dependencies between the three largest classes of business in terms of mean net claims.
The first table shows the mean claims for the three largest classes. It is populated automatically based on your inputs for Question 1. 
Complete the following three tables for Joint Quantile Exceedance Probabilities. Enter the probability of exceeding the indicated percentile for net claims  on both classes. Do not complete the shaded boxes. Enter all figures as % to four decimal places.
Example: if the 75th percentile of claims is exceeded on both the largest and second largest classes in 4,000 out of 50,000 simulations, enter 8.0000% in cell in the 75th row/column of the first table. 
</t>
  </si>
  <si>
    <t>511 Reserve Risk - Outputs</t>
  </si>
  <si>
    <t xml:space="preserve">
The table shows the ratios of net claims at the indicated percentiles to mean net claims. The table will be used by Lloyd's when assessing the appropriateness of the modelled claims volatility for individual classes and in aggregate.
No inputs are required for this section.</t>
  </si>
  <si>
    <t>The table compares the modelled aggregate result for net claims with full dependence and a sum of squares test result (SST) assuming zero correlation. Lloyd's will use the table to provide an initial indication of whether the level of diversification within reserve risk is appropriate. 
No inputs are required for this section.</t>
  </si>
  <si>
    <t>520 Dependencies - Quantitative Inputs</t>
  </si>
  <si>
    <t>Premium Risk</t>
  </si>
  <si>
    <t>Reserve Risk</t>
  </si>
  <si>
    <t>Market Risk</t>
  </si>
  <si>
    <t>RI credit risk</t>
  </si>
  <si>
    <t>Operational risk</t>
  </si>
  <si>
    <t>Question 5</t>
  </si>
  <si>
    <t>Risk Margin</t>
  </si>
  <si>
    <t>99.5th Percentile</t>
  </si>
  <si>
    <t>Insurance risk</t>
  </si>
  <si>
    <t>Premium risk</t>
  </si>
  <si>
    <t>Reserve risk</t>
  </si>
  <si>
    <t>Credit risk</t>
  </si>
  <si>
    <t>Market risk</t>
  </si>
  <si>
    <t>SCR</t>
  </si>
  <si>
    <t>521 Dependencies - Outputs</t>
  </si>
  <si>
    <t>The graph shows the joint exceedance probabilities from Question 1 in graphical form. Lloyd's will use the graphs when assessing whether the level of dependency between total premium risk and reserve risk is appropriate.
No inputs are required for this section.</t>
  </si>
  <si>
    <t>The graph shows the joint exceedance probabilities from Question 2 in graphical form. Lloyd's will use the graphs when assessing whether the level of dependency between total insurance risk and market risk is appropriate.
No inputs are required for this section.</t>
  </si>
  <si>
    <t>The graph shows the joint exceedance probabilities from Question 3 in graphical form. Lloyd's will use the graphs when assessing whether the level of dependency between total insurance risk and RI credit risk is appropriate.
No inputs are required for this section.</t>
  </si>
  <si>
    <t>The graph shows the joint exceedance probabilities from Question 4 in graphical form. Lloyd's will use the graphs when assessing whether the level of dependency between total insurance risk and operational risk is appropriate.
No inputs are required for this section.</t>
  </si>
  <si>
    <t>The table compares the modelled aggregate result for insurance risk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insurance risk is appropriate. 
No inputs are required for this section.</t>
  </si>
  <si>
    <t>Mean  (adjusted)</t>
  </si>
  <si>
    <t>99.5th Percentile (adjusted)</t>
  </si>
  <si>
    <t>Insurance Risk (Fully Dependent)</t>
  </si>
  <si>
    <t>Insurance Risk (SST)</t>
  </si>
  <si>
    <t>% Difference with Modelled Risk</t>
  </si>
  <si>
    <t>Question 6</t>
  </si>
  <si>
    <t>The table compares the modelled aggregate result for all SCR risk types with full dependence and a sum of squares test result (SST) assuming zero correlation. The credit from the risk margin has been excluded from the mean and 99.5th values provided in Question 5. Lloyd's will use the table to provide an initial indication of whether the level of diversification within SCR is appropriate. 
No inputs are required for this section</t>
  </si>
  <si>
    <t>SCR (Fully Dependent)</t>
  </si>
  <si>
    <t>SCR (Modelled)</t>
  </si>
  <si>
    <t>SCR (SST)</t>
  </si>
  <si>
    <t>% Difference with Modelled SCR</t>
  </si>
  <si>
    <t>p</t>
  </si>
  <si>
    <t>Fully Dependent</t>
  </si>
  <si>
    <t>Independent</t>
  </si>
  <si>
    <t>530 Reinsurance - Quantitative Inputs</t>
  </si>
  <si>
    <t>RI credit risk distribution value</t>
  </si>
  <si>
    <t>RI  credit risk loss on RI recovery</t>
  </si>
  <si>
    <t>RI recovery (gross) -
all counterparties</t>
  </si>
  <si>
    <t>RI recovery (gross) -
Defaulting counterparties</t>
  </si>
  <si>
    <t>531 Reinsurance - Outputs</t>
  </si>
  <si>
    <t>The table compares the RI credit risk losses to the recoveries gross of those losses at different percentiles of RI credit risk loss. Lloyd's will use the table to provide an initial indication of whether the severity of RI credit risk loss is appropriate relative to the modelled RI recoveries.
No inputs are required for this section.</t>
  </si>
  <si>
    <t>RI credit risk loss vs. RI recovery (Gross) - all counterparties</t>
  </si>
  <si>
    <t>RI credit risk loss vs. RI recovery (Gross) - defaulting counterparties</t>
  </si>
  <si>
    <t>540 Post Diversified Risks - Quantitative Inputs</t>
  </si>
  <si>
    <t>Simulations</t>
  </si>
  <si>
    <t>Values</t>
  </si>
  <si>
    <t>No. of simulations</t>
  </si>
  <si>
    <t>SCR Percentile</t>
  </si>
  <si>
    <t>Confidence Level for Range</t>
  </si>
  <si>
    <t>Confidence Interval</t>
  </si>
  <si>
    <t>SCR - Upper bound</t>
  </si>
  <si>
    <t>SCR - Lower bound</t>
  </si>
  <si>
    <t>One-Year</t>
  </si>
  <si>
    <t>Syndicate SCR (as at 1st January in the Proposed Underwriting Year)</t>
  </si>
  <si>
    <t>Risk Groups</t>
  </si>
  <si>
    <t>Confidence Interval Risk type averages</t>
  </si>
  <si>
    <t xml:space="preserve">  Premium risk </t>
  </si>
  <si>
    <t xml:space="preserve">  Reserve risk</t>
  </si>
  <si>
    <t xml:space="preserve">  RI credit risk</t>
  </si>
  <si>
    <t xml:space="preserve">  Other credit risk</t>
  </si>
  <si>
    <t xml:space="preserve">CI SCR </t>
  </si>
  <si>
    <t>541 Post Diversified Risks - Outputs</t>
  </si>
  <si>
    <t>The table shows the percentage difference between the ultimate SCR reported on the LCR form 309 and the upper and lower bounds of the 95% confidence range used to calculate the LCR post diversified amounts. These percentages are a measure of simulation error.
No inputs are required for this section.</t>
  </si>
  <si>
    <t>SCR - upper bound</t>
  </si>
  <si>
    <t>SCR - lower bound</t>
  </si>
  <si>
    <t>The table shows the values to be reported on the LCR form 309, column G as the post diversification amounts.
No inputs are required for this section.</t>
  </si>
  <si>
    <t>Scale Factors</t>
  </si>
  <si>
    <t>Form 309 Post-Diversification Risks</t>
  </si>
  <si>
    <t xml:space="preserve">Premium risk </t>
  </si>
  <si>
    <t>Reinsurance credit risk</t>
  </si>
  <si>
    <t>Other credit risk</t>
  </si>
  <si>
    <t>LCR and SBF reconciliations</t>
  </si>
  <si>
    <t>LCR</t>
  </si>
  <si>
    <t>SBF</t>
  </si>
  <si>
    <t>Difference 
(absolute)</t>
  </si>
  <si>
    <t>Difference 
(relative)</t>
  </si>
  <si>
    <t>Net premium</t>
  </si>
  <si>
    <t>Net claims</t>
  </si>
  <si>
    <t>Item</t>
  </si>
  <si>
    <t>Comment</t>
  </si>
  <si>
    <t>SBF Profit/(Loss) for the period</t>
  </si>
  <si>
    <t>SBF Total Investment return</t>
  </si>
  <si>
    <t>SBF Profit excl. Investment return</t>
  </si>
  <si>
    <t>LCR Premium risk mean</t>
  </si>
  <si>
    <t>ULO profit in best estimate liabilities</t>
  </si>
  <si>
    <t>RM allocated to Premium risk</t>
  </si>
  <si>
    <t>Accrual of managing agent profit commission*</t>
  </si>
  <si>
    <t>LCR Premium risk mean (adjusted)</t>
  </si>
  <si>
    <t>SBF less LCR (adjusted)</t>
  </si>
  <si>
    <t>560 YOA SCR Inputs</t>
  </si>
  <si>
    <t>YOA</t>
  </si>
  <si>
    <t>% Split</t>
  </si>
  <si>
    <t>570 Reinsurance Contract Boundaries - Quantitative Inputs</t>
  </si>
  <si>
    <t>Check</t>
  </si>
  <si>
    <t>Q4 modelled</t>
  </si>
  <si>
    <r>
      <rPr>
        <sz val="10"/>
        <color theme="1"/>
        <rFont val="Segoe UI"/>
        <family val="2"/>
      </rPr>
      <t xml:space="preserve">Submitted SCR 
</t>
    </r>
    <r>
      <rPr>
        <sz val="10"/>
        <color theme="1"/>
        <rFont val="Arial"/>
        <family val="2"/>
      </rPr>
      <t>(first bar in graph below)</t>
    </r>
  </si>
  <si>
    <t>Economic Capital Uplift</t>
  </si>
  <si>
    <t>Impact of the RI contract boundaries change on the projected T=0 Balance Sheet (Q4) if modelled</t>
  </si>
  <si>
    <r>
      <rPr>
        <sz val="10"/>
        <color theme="1"/>
        <rFont val="Segoe UI"/>
        <family val="2"/>
      </rPr>
      <t xml:space="preserve">Intermediate SCR (removing RI contract boundaries change in T=0 Balance Sheet where appropriate)
</t>
    </r>
    <r>
      <rPr>
        <sz val="10"/>
        <color theme="1"/>
        <rFont val="Arial"/>
        <family val="2"/>
      </rPr>
      <t>(second bar in graph below)</t>
    </r>
  </si>
  <si>
    <r>
      <rPr>
        <sz val="10"/>
        <color theme="1"/>
        <rFont val="Segoe UI"/>
        <family val="2"/>
      </rPr>
      <t xml:space="preserve">Final SCR
</t>
    </r>
    <r>
      <rPr>
        <sz val="10"/>
        <color theme="1"/>
        <rFont val="Arial"/>
        <family val="2"/>
      </rPr>
      <t>(third bar in graph below)</t>
    </r>
  </si>
  <si>
    <t>Economic Capital Assessment</t>
  </si>
  <si>
    <t>(Change in TPs) + SCR + ECU</t>
  </si>
  <si>
    <t>Total RI Contract Boundaries adjustment</t>
  </si>
  <si>
    <t xml:space="preserve">600 Analysis of Change </t>
  </si>
  <si>
    <t>ULTIMATE RISK</t>
  </si>
  <si>
    <t>ONE YEAR RISK</t>
  </si>
  <si>
    <t>1:200 and mean</t>
  </si>
  <si>
    <t>Simulation error</t>
  </si>
  <si>
    <t>Threshold</t>
  </si>
  <si>
    <t>ID</t>
  </si>
  <si>
    <t>Conditions</t>
  </si>
  <si>
    <t>Mean value is a loss</t>
  </si>
  <si>
    <t>Mean value was a loss in both the submission</t>
  </si>
  <si>
    <t>The 1:200 has decreased but the mean profit has not</t>
  </si>
  <si>
    <t>The 1:200 has not increased but the mean profit has</t>
  </si>
  <si>
    <t>600 Analysis of Change - Qualitative Feedback</t>
  </si>
  <si>
    <t>One year mean&gt;ultimate mean</t>
  </si>
  <si>
    <t>Comments</t>
  </si>
  <si>
    <t>LCR edition</t>
  </si>
  <si>
    <t>£ change</t>
  </si>
  <si>
    <t>% change</t>
  </si>
  <si>
    <t>One year SCR compared to ultimate SCR + risk margin is greater than 100%</t>
  </si>
  <si>
    <t>A. EXPOSURE &amp; RISK MARGIN</t>
  </si>
  <si>
    <t>Mean vs. exposure has decreased by more than 5%</t>
  </si>
  <si>
    <t>Exposure and Risk Margin</t>
  </si>
  <si>
    <t>Mean vs. exposure has increased by more than 5%</t>
  </si>
  <si>
    <t>Risk margin (RM)</t>
  </si>
  <si>
    <t>1:200 gross claims less 1:200 net claims [Note 5]</t>
  </si>
  <si>
    <t>Available assets [Note 6]</t>
  </si>
  <si>
    <t>B. ULTIMATE RISK</t>
  </si>
  <si>
    <t xml:space="preserve">SCR </t>
  </si>
  <si>
    <t>SCR (submitted)</t>
  </si>
  <si>
    <t>Undiversified</t>
  </si>
  <si>
    <t>Diversification credit (£)</t>
  </si>
  <si>
    <t>Diversification credit (%)</t>
  </si>
  <si>
    <t>SCR (agreed)</t>
  </si>
  <si>
    <t>SCR (agreed) + RM</t>
  </si>
  <si>
    <t>1:200</t>
  </si>
  <si>
    <t>1:200 undiversified</t>
  </si>
  <si>
    <t>1:200 + RM</t>
  </si>
  <si>
    <t>1:200 + Risk margin</t>
  </si>
  <si>
    <t xml:space="preserve">1:200 vs. 1:200 gross claims less 1:200 net claims </t>
  </si>
  <si>
    <t xml:space="preserve">Market risk </t>
  </si>
  <si>
    <t>Mean vs. Available assets</t>
  </si>
  <si>
    <t>1:200 vs. Available assets</t>
  </si>
  <si>
    <t>C. ONE YEAR RISK</t>
  </si>
  <si>
    <t>SCR(1) (submitted)</t>
  </si>
  <si>
    <t>SCR(1) (agreed)</t>
  </si>
  <si>
    <t>SCR(1) (agreed) vs. SCR (agreed)</t>
  </si>
  <si>
    <t>SCR(1) (agreed) vs. SCR (agreed) + RM</t>
  </si>
  <si>
    <t>Risk margin</t>
  </si>
  <si>
    <t>RM vs. Reserves 1</t>
  </si>
  <si>
    <t xml:space="preserve">1:200 </t>
  </si>
  <si>
    <t>1:200 vs. Ultimate 1:200 + allocated RM</t>
  </si>
  <si>
    <t>Notes</t>
  </si>
  <si>
    <t>LCR NOTES</t>
  </si>
  <si>
    <t>Subject</t>
  </si>
  <si>
    <t>Description</t>
  </si>
  <si>
    <t>Purpose of the LCR</t>
  </si>
  <si>
    <t>This LCR is to be used for collecting quantitative information for review of syndicate SCRs and input to the Lloyd's Internal Model (LIM).</t>
  </si>
  <si>
    <t>Currency &amp; Exchange Rates</t>
  </si>
  <si>
    <t>Link to SBF</t>
  </si>
  <si>
    <t>Treatment of Risk Margin</t>
  </si>
  <si>
    <t>Treatment of Unincepted Legal Obligations</t>
  </si>
  <si>
    <t>Note Number</t>
  </si>
  <si>
    <t>Reference Point</t>
  </si>
  <si>
    <t>Note Detail</t>
  </si>
  <si>
    <t>The One-Year SCR is defined as the "Value-at-Risk of the basic own funds of an insurance or reinsurance undertaking subject to a confidence level of 99.5% over a one-year period". This includes one year of new business (the proposed year). The model should start with basic own funds equal to zero with net technical provisions determined on a Solvency II basis. 
The difference between net technical provisions on a Solvency II basis and booked reserves will be recognised separately by considering both the difference due to basis (Solvency II versus UK GAAP) and margins. This difference will be reflected in member capital setting and the Lloyd's Internal Model. The One-Year SCR figure will therefore equal the 99.5th percentile of the distribution of balance sheet positions on the One-Year basis (form 310, cell G1).</t>
  </si>
  <si>
    <t>The figures required on an Ultimate basis correspond to the value-at-risk of the basic own funds subject to the confidence level of 99.5% over the period to ultimate run-off. This includes one year of new business (the proposed underwriting year in full). Again the opening balance sheet should be set to basic own funds equal to zero.</t>
  </si>
  <si>
    <t>(lines 9 &amp; 11) Total &amp; Diversified Total</t>
  </si>
  <si>
    <t>The Diversified Total of all risk categories must be equal to:
Pre diversification Total (of all risk categories) less the Diversification Credit between risk categories</t>
  </si>
  <si>
    <t>(line 3) Reserve Risk</t>
  </si>
  <si>
    <t>(line 1) One-Year basis</t>
  </si>
  <si>
    <t>(line 2) Ultimate basis</t>
  </si>
  <si>
    <t>The balance sheet deficit distribution on Ultimate basis relates to the deficit for risks to Ultimate and includes one underwriting year of new business. The percentiles correspond to the value-at-risk of the basic own funds of an insurance or reinsurance undertaking subject to the confidence level of the percentile points for risks to ultimate using a one year new business period.</t>
  </si>
  <si>
    <t>(table 1) Total modelled claims</t>
  </si>
  <si>
    <t>The One-Year basis refers to the distribution of claims and expenses (ALAE only) from the One-Year SCR model. The net of reinsurance values should only reflect insurance risks. All values should be undiscounted.</t>
  </si>
  <si>
    <t>(table 2) Total mean modelled claims</t>
  </si>
  <si>
    <t>(table 2, line 2) ULO</t>
  </si>
  <si>
    <t>(table 2, line 1) Underlying Pure Year</t>
  </si>
  <si>
    <t>(table 2) Total</t>
  </si>
  <si>
    <t>The total claims over all underlying pure years should be equal to the mean net of reinsurance figure on a One-Year basis (see note 311.4).</t>
  </si>
  <si>
    <t>(table 2, column J) Adjustments</t>
  </si>
  <si>
    <t>(table 2, column K) New Business</t>
  </si>
  <si>
    <t>(whole form) Forecast TPs</t>
  </si>
  <si>
    <t>(columns A &amp; H) Claims</t>
  </si>
  <si>
    <t>(columns D &amp; K) Premium</t>
  </si>
  <si>
    <t>(columns B &amp; I) Expenses</t>
  </si>
  <si>
    <t>The expenses comprise ULAE and other expenses.</t>
  </si>
  <si>
    <t>(column P) Risk Margin</t>
  </si>
  <si>
    <t>If the risk margin is calculated for the syndicate whole account, it should be allocated to underlying pure years pro-rated based on net insurance losses.</t>
  </si>
  <si>
    <t>(line 1) Underlying Pure Year</t>
  </si>
  <si>
    <t>(column N) Discounted Bad Debt Provision</t>
  </si>
  <si>
    <t>Catastrophe claims</t>
  </si>
  <si>
    <t>(line 2) LCM region-perils</t>
  </si>
  <si>
    <t>The LCM region-perils and classes are defined in the LCM Guidance &amp; Instructions document. 
Please note that the methods used for estimating losses based on forecast exposures in the LCR should be entirely consistent with the methods used for estimating in-force losses for the LCM Quarterly Return, and vice versa. For example, where a syndicate uses outputs from catastrophe models as inputs to the Internal Model, and then applies additional factors for cat-risk in the Internal Model, the LCM Quarterly Return method should reflect this.</t>
  </si>
  <si>
    <t>(F1 : I3) Catastrophe Claims</t>
  </si>
  <si>
    <t>(line 3) Catastrophe Claims splits</t>
  </si>
  <si>
    <t>The term 'split' is to be taken in the same meaning as the rest of the LCR in that it represents the standalone loss figure and not the share of the total. For example, the One-Year Net 99.5th LCM 'split' means the LCM standalone Net 99.5th loss. Hence, we do not expect the 99.5th splits between LCM and non-LCM perils to be additive. In other words, we assume the LCM/non-LCM diversification credit is the sum of the splits minus the total. ‘Non-LCM’ (line3) means losses arising from natural catastrophe only, in region-perils not specifically covered by the LCM. For example, US flood would be ‘non-LCM’, as would Australia earthquake. Losses arising from man-made events should not be included.</t>
  </si>
  <si>
    <t>A4 and C4 - Investment Return &amp; Risk</t>
  </si>
  <si>
    <t>Enter the mean and 1:200 of the return on the syndicate investment portfolio, excluding FAL and FIS.</t>
  </si>
  <si>
    <t>A5 All Other</t>
  </si>
  <si>
    <t>This is the mean result on all sources of risk included on the LCR. It will be equal to the mean of the SCR distribution less the sum of A1 and A4. It will be comprised of the means of:
1) market risk excluding the risk arising from assets or investments
2) credit risk
3) operational risk
The mean of the first item is expected to be close to nil in most cases, while the means of the second and third will normally be a loss. The entry for A5 should therefore be a positive value.</t>
  </si>
  <si>
    <t>314.4a</t>
  </si>
  <si>
    <t>D1 - Mean return due to risk free rate</t>
  </si>
  <si>
    <t>314.4b</t>
  </si>
  <si>
    <t>F1 - Interest Rate Risk</t>
  </si>
  <si>
    <t>314.5a</t>
  </si>
  <si>
    <t>D2 - Mean return above risk free rate</t>
  </si>
  <si>
    <t>Expected mean return above the risk free rate on credit risky bond holdings. i.e. earning the expected credit spread above the risk free rate and including the expected gains and losses due to changes in the credit spread and migration of credit ratings including the risk of default. If it is not possible to split the mean excess credit spread return over the mean risk free rate return, please include the total expected investment income on bonds in D1 (i.e. the sum of the risk free interest income and the excess credit spread over the risk free rate), less the variability in the value of liabilities due to changes in the risk free rate.</t>
  </si>
  <si>
    <t>314.5b</t>
  </si>
  <si>
    <t>F2 - Credit Risk</t>
  </si>
  <si>
    <t>1:200 credit risk on credit risky bond holdings (i.e. to include spread risk, migration risk and default risk and earning the credit spread above the risk free rate). See also Note 314.5a</t>
  </si>
  <si>
    <t>314.6a</t>
  </si>
  <si>
    <t>D3 - Mean investment return for Equity and Other Assets</t>
  </si>
  <si>
    <t>Expected mean return for the investment classes covered by Note 314.6b below.</t>
  </si>
  <si>
    <t>314.6b</t>
  </si>
  <si>
    <t>F3 - Equity and Other Asset Risk</t>
  </si>
  <si>
    <t>1:200 risk arising on equities, alternative investments such as Hedge Funds &amp; Investment Funds, Property assets, Commodities or Other investments. Derivatives can also be included here, unless it is deemed more appropriate to include them with the asset category they are hedging.</t>
  </si>
  <si>
    <t>314.7a</t>
  </si>
  <si>
    <t>D4 - Mean liquidity risk</t>
  </si>
  <si>
    <t>Lloyd's are expecting the mean of the distribution of projected liquidity costs to be zero. Whilst this is not mandatory, please be prepared to provide justification for non zero entries.</t>
  </si>
  <si>
    <t>314.7b</t>
  </si>
  <si>
    <t>F4 - Liquidity Risk</t>
  </si>
  <si>
    <t>Commonly, this can be taken to be the 99.5th percentile of the distribution of the projected costs of funding the cash shortfall due to a liquidity stress at emergency borrowing rates. If liquidity risk has been modelled under another basis, this is the 99.5th percentile of that distribution.</t>
  </si>
  <si>
    <t>314.8a</t>
  </si>
  <si>
    <t>D5 - Mean return due to foreign exchange risk</t>
  </si>
  <si>
    <t>314.8b</t>
  </si>
  <si>
    <t>F5 - Foreign Exchange risk</t>
  </si>
  <si>
    <t>D6 &amp; F6 - Other Risks</t>
  </si>
  <si>
    <t>Lloyd's are not expecting "Other (Market) Risks", but if there are some unique features of your Syndicate portfolio that gives rise to such risks then please include the expected mean return and the 1:200 risk associated with them here. (Please note mean returns and the 1:200 risk associated with alternative investments such as Hedge Funds should be included under "Equity and Other Asset Risk "- see Notes 314.6a &amp; 314.6b)</t>
  </si>
  <si>
    <t>314.10</t>
  </si>
  <si>
    <t>F8 - Diversification Credit</t>
  </si>
  <si>
    <t>Not relevant to mean outcome, diversification credit is the difference between the sum of the 1:200 standalone risks comprising market risk and the 1:200 total market risk. Lloyd's expects this figure will be negative.</t>
  </si>
  <si>
    <t>G2 - PY+1 Unincepted contracts</t>
  </si>
  <si>
    <t>G3 &amp; I3 - Additional PY &amp; Prior Years Binder Business</t>
  </si>
  <si>
    <t>G4 - Change in Risk Margin</t>
  </si>
  <si>
    <t>G5 - Run Down Opening Risk Margin</t>
  </si>
  <si>
    <t>I6 - Unexpired Business</t>
  </si>
  <si>
    <t>I7 - Ultimate Less One-Year Volatilities</t>
  </si>
  <si>
    <t>I9 - Diversification Credit</t>
  </si>
  <si>
    <t xml:space="preserve">(Headline &amp; columns C : F) One-Year </t>
  </si>
  <si>
    <t>(Headline &amp; columns G : J) Ultimate</t>
  </si>
  <si>
    <t>FORM SPECIFIC NOTES - Form 309</t>
  </si>
  <si>
    <t>FORM SPECIFIC NOTES - Form 310</t>
  </si>
  <si>
    <t>FORM SPECIFIC NOTES - Form 311</t>
  </si>
  <si>
    <t>FORM SPECIFIC NOTES - Form 312</t>
  </si>
  <si>
    <t>(table 1, lines 1 &amp; 2) One-Year basis</t>
  </si>
  <si>
    <t>(table 1, lines 3 &amp; 4) Ultimate basis</t>
  </si>
  <si>
    <t>FORM SPECIFIC NOTES - Form 313</t>
  </si>
  <si>
    <t>FORM SPECIFIC NOTES - Form 314</t>
  </si>
  <si>
    <t>Active</t>
  </si>
  <si>
    <t>LCR 309</t>
  </si>
  <si>
    <t>The Premium Risk value should be zero and in case of non-zero values then the corresponding reason should be provided as notes in Form 990.</t>
  </si>
  <si>
    <t>LCR 313</t>
  </si>
  <si>
    <t>The sum of the aggregate splits done not have to be less than the sum of the two standalone splits as Run-Off or specialist RITC syndicates will not likely have both splits.  This applies to cells A1 &amp; E1 &amp; A4 &amp; E4.</t>
  </si>
  <si>
    <t>The sum of the aggregate splits done not have to be less than the sum of the two standalone splits as Run-Off or specialist RITC syndicates will not likely have both splits.  This applies to cells G1 &amp; I1.</t>
  </si>
  <si>
    <t xml:space="preserve">Values should normally be entered in PY and PY+1 Adjustments and New Business when Unincepted Legal Obligations are indicated on form LCR 012 </t>
  </si>
  <si>
    <t xml:space="preserve">Values should normally be entered in Table 2 when Unincepted Legal Obligations are indicated on form LCR 012 </t>
  </si>
  <si>
    <t>Values should only be entered in PY and PY+1 Adjustments and New Business when the syndicate indicates there are Unincepted Legal Obligations on form LCR 012</t>
  </si>
  <si>
    <t>LCR 312</t>
  </si>
  <si>
    <t>Values should only be entered in Table 2 when the syndicate indicates there are Unincepted Legal Obligations on form LCR 012</t>
  </si>
  <si>
    <t>The following warnings should be applicable if Runoff  syndicate is selected above:</t>
  </si>
  <si>
    <t>Proposed YOA Premium line should be zero.</t>
  </si>
  <si>
    <t>LCR 311</t>
  </si>
  <si>
    <r>
      <t xml:space="preserve">The following warnings should </t>
    </r>
    <r>
      <rPr>
        <b/>
        <sz val="10"/>
        <color indexed="10"/>
        <rFont val="Segoe UI"/>
        <family val="2"/>
      </rPr>
      <t>NOT</t>
    </r>
    <r>
      <rPr>
        <sz val="10"/>
        <color indexed="10"/>
        <rFont val="Segoe UI"/>
        <family val="2"/>
      </rPr>
      <t xml:space="preserve"> be applicable if Run-Off or specialist RITC syndicate is selected above:</t>
    </r>
  </si>
  <si>
    <r>
      <t xml:space="preserve">The following warnings should be applicable if the syndicate </t>
    </r>
    <r>
      <rPr>
        <b/>
        <sz val="10"/>
        <color indexed="10"/>
        <rFont val="Segoe UI"/>
        <family val="2"/>
      </rPr>
      <t>has</t>
    </r>
    <r>
      <rPr>
        <sz val="10"/>
        <color indexed="10"/>
        <rFont val="Segoe UI"/>
        <family val="2"/>
      </rPr>
      <t xml:space="preserve"> Unincepted Legal Obligations:</t>
    </r>
  </si>
  <si>
    <r>
      <t xml:space="preserve">The following validations should be applicable if the syndicate </t>
    </r>
    <r>
      <rPr>
        <b/>
        <sz val="10"/>
        <color indexed="10"/>
        <rFont val="Segoe UI"/>
        <family val="2"/>
      </rPr>
      <t>does not have</t>
    </r>
    <r>
      <rPr>
        <sz val="10"/>
        <color indexed="10"/>
        <rFont val="Segoe UI"/>
        <family val="2"/>
      </rPr>
      <t xml:space="preserve"> Unincepted Legal Obligations:</t>
    </r>
  </si>
  <si>
    <t>v: if &lt;&gt; C11</t>
  </si>
  <si>
    <t>v: if &lt;&gt; G11
w: if &lt; A1</t>
  </si>
  <si>
    <t>2. SCR Risk Category Breakdown</t>
  </si>
  <si>
    <t>Validation Test</t>
  </si>
  <si>
    <t>Type</t>
  </si>
  <si>
    <t>Error Message</t>
  </si>
  <si>
    <t>A1</t>
  </si>
  <si>
    <t>Syndicate SCR as at current year end One-Year basis</t>
  </si>
  <si>
    <t>Is Syndicate SCR One-Year = Diversified Total C11</t>
  </si>
  <si>
    <t>Validation</t>
  </si>
  <si>
    <t>Y</t>
  </si>
  <si>
    <t>One-Year SCR must be equal to the Post diversification Total</t>
  </si>
  <si>
    <t>B1</t>
  </si>
  <si>
    <t xml:space="preserve">Syndicate SCR as at current year end Ultimate basis </t>
  </si>
  <si>
    <t>Is Syndicate SCR Ultimate = Diversified Total G11</t>
  </si>
  <si>
    <t>Ultimate SCR must be equal to the Post diversification Total</t>
  </si>
  <si>
    <t>Warning</t>
  </si>
  <si>
    <t>Ultimate SCR should normally be greater than or equal to the One-Year SCR</t>
  </si>
  <si>
    <t>A3</t>
  </si>
  <si>
    <t>One Year New Syndicate Loading</t>
  </si>
  <si>
    <t>If form 012 indicates that there are no New Syndicate Loadings then activate this validation: Is A3 = Zero</t>
  </si>
  <si>
    <t>Values should normally not be entered when New Syndicate Loadings are not indicated on LCR from 012.</t>
  </si>
  <si>
    <t>B3</t>
  </si>
  <si>
    <t>Ultimate New Syndicate Loading</t>
  </si>
  <si>
    <t>If form 012 indicates that there are no New Syndicate Loadings then activate this validation: Is B3 = Zero</t>
  </si>
  <si>
    <t>The Ultimate New Syndicate Loading value should be greater than the One Year New Syndicate Loading value.</t>
  </si>
  <si>
    <t>C1</t>
  </si>
  <si>
    <t>One-Year Pre diversification Insurance Risk Total after diversification between Premium Risk and Reserving Risk</t>
  </si>
  <si>
    <t>Is C1 &lt;= (C2 + C3)</t>
  </si>
  <si>
    <t>One-Year Pre diversification Insurance Risk Total must be less than or equal to the sum of the Premium Risk and Reserve Risk splits</t>
  </si>
  <si>
    <t>Is C1 &lt;&gt; (C2 + C3)</t>
  </si>
  <si>
    <t>One-Year Pre diversification Insurance Risk Total should normally be less than the sum of the Premium Risk and Reserve Risk splits</t>
  </si>
  <si>
    <t>turn off when run-off is selected on form 012</t>
  </si>
  <si>
    <t>C10</t>
  </si>
  <si>
    <t>One-Year Diversification Credit Between Risk Categories</t>
  </si>
  <si>
    <t>One-Year Diversification Credit Between Risk Categories must be zero or less</t>
  </si>
  <si>
    <t>C11</t>
  </si>
  <si>
    <t>One-Year Diversified Total</t>
  </si>
  <si>
    <t xml:space="preserve">Is C11 = E9 </t>
  </si>
  <si>
    <t>One-Year Diversified Total must be equal to the sum total of the Post diversification values</t>
  </si>
  <si>
    <t>C2</t>
  </si>
  <si>
    <t>One-Year Pre diversification Premium Risk</t>
  </si>
  <si>
    <t>Is C2 zero or a positive(+) value</t>
  </si>
  <si>
    <t>One-Year Pre diversification Premium Risk should normally be zero or more</t>
  </si>
  <si>
    <t>C3</t>
  </si>
  <si>
    <t>One-Year Pre diversification Reserve Risk</t>
  </si>
  <si>
    <t>Is C3 zero or a positive(+) value</t>
  </si>
  <si>
    <t>One-Year Pre diversification Reserve Risk should normally be zero or more</t>
  </si>
  <si>
    <t>C4</t>
  </si>
  <si>
    <t>One-Year Pre diversification Credit Risk Total after diversification between Reinsurance Credit Risk and Other Credit Risk</t>
  </si>
  <si>
    <t>Is C4 &lt;= (C5 + C6)</t>
  </si>
  <si>
    <t>One-Year Pre diversification Credit Risk Total must be less than or equal to the sum of the Reinsurance Credit Risk and Other Credit Risk splits</t>
  </si>
  <si>
    <t>Is C4 &lt;&gt; (C5 + C6)</t>
  </si>
  <si>
    <t>One-Year Pre diversification Credit Risk Total should normally be  less than the sum of the Reinsurance Credit Risk and Other Credit Risk splits</t>
  </si>
  <si>
    <t>C5</t>
  </si>
  <si>
    <t>One-Year Pre diversification Reinsurance Credit Risk</t>
  </si>
  <si>
    <t>Is C5 zero or a positive(+) value</t>
  </si>
  <si>
    <t>One-Year Pre diversification Reinsurance Credit Risk should normally be zero or more</t>
  </si>
  <si>
    <t>C6</t>
  </si>
  <si>
    <t>One-Year Pre diversification Other Credit Risk</t>
  </si>
  <si>
    <t>Is C6 zero or a positive(+) value</t>
  </si>
  <si>
    <t>One-Year Pre diversification Other Credit Risk should normally be zero or more</t>
  </si>
  <si>
    <t>C7</t>
  </si>
  <si>
    <t>One-Year Pre diversification Market Risk</t>
  </si>
  <si>
    <t>Is C7 zero or a positive(+) value</t>
  </si>
  <si>
    <t>One-Year Pre diversification Market Risk should normally be zero or more</t>
  </si>
  <si>
    <t>C8</t>
  </si>
  <si>
    <t>One-Year Pre diversification Operational Risk</t>
  </si>
  <si>
    <t>Is C8 zero or a positive(+) value</t>
  </si>
  <si>
    <t>One-Year Pre diversification Operational Risk should normally be zero or more</t>
  </si>
  <si>
    <t>E1</t>
  </si>
  <si>
    <t>One-Year Post diversification Insurance Risk Total</t>
  </si>
  <si>
    <t>Is E1 &lt;= C1</t>
  </si>
  <si>
    <t>One-Year Post diversification Insurance Risk Total value should normally be less than or equal to the equivalent Pre diversification value</t>
  </si>
  <si>
    <t>E4</t>
  </si>
  <si>
    <t>One-Year Post diversification Credit Risk Total</t>
  </si>
  <si>
    <t>Is E4 &lt;= C4</t>
  </si>
  <si>
    <t>One-Year Post diversification Credit Risk Total value should normally be less than or equal to the equivalent Pre diversification value</t>
  </si>
  <si>
    <t>E7</t>
  </si>
  <si>
    <t>One-Year Post diversification Market Risk</t>
  </si>
  <si>
    <t>Is E7 &lt;= C7</t>
  </si>
  <si>
    <t>One-Year Post diversification Market Risk value should normally be less than or equal to the equivalent Pre diversification value</t>
  </si>
  <si>
    <t>E8</t>
  </si>
  <si>
    <t>One-Year Post diversification Operational Risk</t>
  </si>
  <si>
    <t>Is E8 &lt;= C8</t>
  </si>
  <si>
    <t>One-Year Post diversification Operational Risk value should normally be less than or equal to the equivalent Pre diversification value</t>
  </si>
  <si>
    <t>G1</t>
  </si>
  <si>
    <t>Ultimate Insurance Risk Total after diversification between Premium Risk and Reserving Risk</t>
  </si>
  <si>
    <t>Is G1 &lt;= (G2 + G3)</t>
  </si>
  <si>
    <t>Ultimate Pre diversification Insurance Risk total must be less than or equal to the sum of the Premium Risk and Reserve Risk splits</t>
  </si>
  <si>
    <t>Is G1 &lt;&gt; (G2 + G3)</t>
  </si>
  <si>
    <t>Ultimate Pre diversification Insurance Risk total should normally be less than the sum of the Premium Risk and Reserve Risk splits</t>
  </si>
  <si>
    <t>G10</t>
  </si>
  <si>
    <t>Ultimate Diversification Credit Between Risk Categories</t>
  </si>
  <si>
    <t>Is G10 zero or a negative(-) value</t>
  </si>
  <si>
    <t>Ultimate Diversification Credit Between Risk Categories must be zero or less</t>
  </si>
  <si>
    <t>G11</t>
  </si>
  <si>
    <t>Ultimate Diversified Total</t>
  </si>
  <si>
    <t>Is G11 = I9</t>
  </si>
  <si>
    <t>Ultimate Diversified Total must equal the sum total of the Post diversification Risk Categories</t>
  </si>
  <si>
    <t>G2</t>
  </si>
  <si>
    <t>Ultimate Pre diversification Premium Risk</t>
  </si>
  <si>
    <t>Is G2 zero or a positive(+) value</t>
  </si>
  <si>
    <t>Ultimate Pre diversification Premium Risk should normally be zero or more</t>
  </si>
  <si>
    <t>Is G2 &gt;= C2</t>
  </si>
  <si>
    <t>Ultimate Pre diversification Premium Risk should normally be greater than or equal to the equivalent One-Year value</t>
  </si>
  <si>
    <t>G3</t>
  </si>
  <si>
    <t>Ultimate Pre diversification Reserve Risk</t>
  </si>
  <si>
    <t>Is G3 zero or a positive(+) value</t>
  </si>
  <si>
    <t>Ultimate Pre diversification Reserve Risk should normally be zero or more</t>
  </si>
  <si>
    <t>Ultimate Pre diversification Reserve Risk should normally be greater than or equal to the equivalent One-Year value</t>
  </si>
  <si>
    <t>G4</t>
  </si>
  <si>
    <t>Ultimate Credit Risk Total after diversification between Reinsurance Credit Risk and Other Credit Risk</t>
  </si>
  <si>
    <t>Is G4 &lt;= (G5 + G6)</t>
  </si>
  <si>
    <t>Ultimate Pre diversification Credit Risk Total value must be less than or equal to the sum of the Reinsurance Credit Risk and Other Credit Risk splits</t>
  </si>
  <si>
    <t>Is G4 &lt;&gt; (G5 + G6)</t>
  </si>
  <si>
    <t>Ultimate Pre diversification Credit Risk Total value should normally be less than the sum of the Reinsurance Credit Risk and Other Credit Risk splits</t>
  </si>
  <si>
    <t>G5</t>
  </si>
  <si>
    <t>Ultimate Pre diversification Reinsurance Credit Risk</t>
  </si>
  <si>
    <t>Is G5 zero or a positive(+) value</t>
  </si>
  <si>
    <t>Ultimate Pre diversification Reinsurance Credit Risk should normally be zero or more</t>
  </si>
  <si>
    <t>Is G5 &gt;= C5</t>
  </si>
  <si>
    <t>Ultimate Pre diversification Reinsurance Credit Risk should normally be greater than or equal to the equivalent One-Year value</t>
  </si>
  <si>
    <t>G6</t>
  </si>
  <si>
    <t>Ultimate Pre diversification Other Credit Risk</t>
  </si>
  <si>
    <t>Is G6 zero or a positive (+) value</t>
  </si>
  <si>
    <t>Ultimate Pre diversification Other Credit Risk should normally be zero or more</t>
  </si>
  <si>
    <t>Is G6 &gt;= C6</t>
  </si>
  <si>
    <t>Ultimate Pre diversification Other Credit Risk should normally be greater than or equal to the equivalent One-Year value</t>
  </si>
  <si>
    <t>G7</t>
  </si>
  <si>
    <t>Ultimate Pre diversification Market Risk</t>
  </si>
  <si>
    <t>Is G7 zero or a positive(+) value</t>
  </si>
  <si>
    <t>Ultimate Pre diversification Market Risk should normally be zero or more</t>
  </si>
  <si>
    <t>Is G7 &gt;= C7</t>
  </si>
  <si>
    <t>Ultimate Pre diversification Market Risk should normally be greater than or equal to the equivalent One-Year value</t>
  </si>
  <si>
    <t>G8</t>
  </si>
  <si>
    <t>Ultimate Pre diversification Operational Risk</t>
  </si>
  <si>
    <t>Is G8 zero or a positive(+) value</t>
  </si>
  <si>
    <t>Ultimate Pre diversification Operational Risk should normally be zero or more</t>
  </si>
  <si>
    <t>Is G8 &gt;= C8</t>
  </si>
  <si>
    <t>Ultimate Pre diversification Operational Risk should normally be greater than or equal to the equivalent One-Year value</t>
  </si>
  <si>
    <t>I1</t>
  </si>
  <si>
    <t>Ultimate Post diversification Insurance Risk</t>
  </si>
  <si>
    <t>Is I1 &lt;= G1</t>
  </si>
  <si>
    <t>Ultimate Post diversification Insurance Risk Total value should normally be less than or equal to the equivalent Pre diversification value</t>
  </si>
  <si>
    <t>Is I1 &gt;= E1</t>
  </si>
  <si>
    <t>Ultimate Post diversification Insurance Risk Total value should normally be greater than or equal to the equivalent One-Year value</t>
  </si>
  <si>
    <t>I4</t>
  </si>
  <si>
    <t>Ultimate Post diversification  Credit Risk</t>
  </si>
  <si>
    <t>Is I4 &lt;= G4</t>
  </si>
  <si>
    <t>Ultimate Post diversification Credit Risk Total value should normally be less than or equal to the equivalent Pre diversification value</t>
  </si>
  <si>
    <t>Is I4 &gt;= E4</t>
  </si>
  <si>
    <t>Ultimate Post diversification Credit Risk Total value should normally be greater than or equal to the equivalent One-Year value</t>
  </si>
  <si>
    <t>I7</t>
  </si>
  <si>
    <t>Ultimate Post diversification Market Risk</t>
  </si>
  <si>
    <t>Is I7 &lt;= G7</t>
  </si>
  <si>
    <t>Ultimate Post diversification Market Risk should normally be less than or equal to the equivalent Pre diversification value</t>
  </si>
  <si>
    <t>Is I7 &gt;= E7</t>
  </si>
  <si>
    <t>Ultimate Post diversification Market Risk value should normally be greater than or equal to the equivalent One-Year value</t>
  </si>
  <si>
    <t>I8</t>
  </si>
  <si>
    <t>Ultimate Post diversification Operational Risk</t>
  </si>
  <si>
    <t>Is I8 &lt;= G8</t>
  </si>
  <si>
    <t>Ultimate Post diversification Operational Risk should normally be less than or equal to the equivalent Pre diversification value</t>
  </si>
  <si>
    <t>Is I8 &gt;= E8</t>
  </si>
  <si>
    <t>Ultimate Post diversification Operational Risk value should normally be greater than or equal to the equivalent One-Year value</t>
  </si>
  <si>
    <t>Cell Ref</t>
  </si>
  <si>
    <t>LCR 309 VALIDATIONS &amp; WARNINGS</t>
  </si>
  <si>
    <t>Distribution of balance sheet position on One-Year basis: Mean</t>
  </si>
  <si>
    <t>Should be zero or a negative(-) value</t>
  </si>
  <si>
    <t>The One-Year Mean should normally be a surplus (negative). If this value is a loss, then an explanation of the cause of the loss is required in form 990.</t>
  </si>
  <si>
    <t>Distribution of balance sheet position on One-Year basis: 50th percentile</t>
  </si>
  <si>
    <t>The 50th percentile should normally be a surplus (negative)</t>
  </si>
  <si>
    <t>D1</t>
  </si>
  <si>
    <t>Distribution of balance sheet position on One-Year basis: 90th percentile</t>
  </si>
  <si>
    <t>Should be zero or a positive(+) value</t>
  </si>
  <si>
    <t>The 90th percentile should normally be a loss (positive)</t>
  </si>
  <si>
    <t>Distribution of balance sheet position on One-Year basis: 95th percentile</t>
  </si>
  <si>
    <t>The 95th percentile should normally be a loss (positive)</t>
  </si>
  <si>
    <t>F1</t>
  </si>
  <si>
    <t>Distribution of balance sheet position on One-Year basis: 99th percentile</t>
  </si>
  <si>
    <t>The 99th percentile should normally be a loss (positive)</t>
  </si>
  <si>
    <t>H1</t>
  </si>
  <si>
    <t>Distribution of balance sheet position on One-Year basis: 99.8th percentile</t>
  </si>
  <si>
    <t>The 99.8th percentile should normally be a loss (positive)</t>
  </si>
  <si>
    <t>Distribution of balance sheet position on Ultimate basis: Mean</t>
  </si>
  <si>
    <t>The Ultimate Mean should normally be a surplus (negative)</t>
  </si>
  <si>
    <t>Distribution of balance sheet position on One-Year basis: 75th percentile</t>
  </si>
  <si>
    <t>Is C1 &gt;= B1</t>
  </si>
  <si>
    <t>The 75th percentile must be greater than or equal to the 50th percentile</t>
  </si>
  <si>
    <t>Is D1 &gt;= C1</t>
  </si>
  <si>
    <t>The 90th percentile must be greater than or equal to the 75th percentile</t>
  </si>
  <si>
    <t>Is E1 &gt;= D1</t>
  </si>
  <si>
    <t>The 95th percentile must be greater than or equal to the 90th percentile</t>
  </si>
  <si>
    <t>Is F1 &gt;= E1</t>
  </si>
  <si>
    <t>The 99th percentile must be greater than or equal to the 95th percentile</t>
  </si>
  <si>
    <t>Is H1 &gt;= G1</t>
  </si>
  <si>
    <t>The 99.8th percentile must be greater than or equal to the 99.5th percentile</t>
  </si>
  <si>
    <t>Distribution of balance sheet position on One-Year basis: 99.5th percentile</t>
  </si>
  <si>
    <t>Distribution of balance sheet position on Ultimate basis: 50th percentile</t>
  </si>
  <si>
    <t>Distribution of balance sheet position on Ultimate basis: 75th percentile</t>
  </si>
  <si>
    <t>Is C2 &gt;= B2</t>
  </si>
  <si>
    <t>Distribution of balance sheet position on Ultimate basis: 90th percentile</t>
  </si>
  <si>
    <t>Is D2 &gt;= C2</t>
  </si>
  <si>
    <t>Distribution of balance sheet position on Ultimate basis: 95th percentile</t>
  </si>
  <si>
    <t>Is E2 &gt;= D2</t>
  </si>
  <si>
    <t>F2</t>
  </si>
  <si>
    <t>Distribution of balance sheet position on Ultimate basis: 99th percentile</t>
  </si>
  <si>
    <t>Is F2 &gt;= E2</t>
  </si>
  <si>
    <t>Distribution of balance sheet position on Ultimate basis: 99.5th percentile</t>
  </si>
  <si>
    <t>H2</t>
  </si>
  <si>
    <t>Distribution of balance sheet position on Ultimate basis: 99.8th percentile</t>
  </si>
  <si>
    <t>Is H2 &gt;= G2</t>
  </si>
  <si>
    <t>LCR 310 VALIDATIONS &amp; WARNINGS</t>
  </si>
  <si>
    <t>One-Year Net of reinsurance: Mean</t>
  </si>
  <si>
    <t>Must be zero or a positive(+) value</t>
  </si>
  <si>
    <t>One-Year Net Mean must be a loss (positive)</t>
  </si>
  <si>
    <t>One-Year Gross of reinsurance: Mean</t>
  </si>
  <si>
    <t>One-Year Gross Mean must be a loss (positive)</t>
  </si>
  <si>
    <t>Is A2 &gt;= A1</t>
  </si>
  <si>
    <t>One-Year Gross Mean should normally be greater than or equal to One-Year Net Mean</t>
  </si>
  <si>
    <t>Ultimate Net of reinsurance: Mean</t>
  </si>
  <si>
    <t>Ultimate Net Mean must be a loss (positive)</t>
  </si>
  <si>
    <t>A4</t>
  </si>
  <si>
    <t>Ultimate Gross of reinsurance: Mean</t>
  </si>
  <si>
    <t>Ultimate Gross Mean must be a loss (positive)</t>
  </si>
  <si>
    <t>Is A4 &gt;= A3</t>
  </si>
  <si>
    <t>Ultimate Gross Mean should normally be greater than or equal to Ultimate Net Mean</t>
  </si>
  <si>
    <t>One-Year Net of reinsurance: 50th percentile</t>
  </si>
  <si>
    <t>One-Year Net 50th percentile must be a loss (positive)</t>
  </si>
  <si>
    <t>Ultimate Net of reinsurance: 50th percentile</t>
  </si>
  <si>
    <t>Ultimate Net 50th percentile must be a loss (positive)</t>
  </si>
  <si>
    <t>One-Year Net of reinsurance: 75th percentile</t>
  </si>
  <si>
    <t>One-Year Net 75th percentile must be a loss (positive)</t>
  </si>
  <si>
    <t>One-Year 75th percentile must be greater than or equal to One-Year 50th percentile</t>
  </si>
  <si>
    <t>Ultimate Net of reinsurance: 75th percentile</t>
  </si>
  <si>
    <t>Is C3 &gt;= B3</t>
  </si>
  <si>
    <t>Ultimate 75th percentile must be greater than or equal to Ultimate 50th percentile</t>
  </si>
  <si>
    <t>Ultimate 75th percentile must be a loss (positive)</t>
  </si>
  <si>
    <t>One-Year Net of reinsurance: 90th percentile</t>
  </si>
  <si>
    <t>One-Year Net 90th percentile must be a loss (positive)</t>
  </si>
  <si>
    <t>One-Year 90th percentile must be greater than or equal to One-Year 75th percentile</t>
  </si>
  <si>
    <t>D3</t>
  </si>
  <si>
    <t>Ultimate Net of reinsurance: 90th percentile</t>
  </si>
  <si>
    <t>Ultimate Net 90th percentile must be a loss (positive)</t>
  </si>
  <si>
    <t>Is D3 &gt;= C3</t>
  </si>
  <si>
    <t>Ultimate 90th percentile must be greater than or equal to Ultimate 75th percentile</t>
  </si>
  <si>
    <t>One-Year Net of reinsurance: 95th percentile</t>
  </si>
  <si>
    <t>One-Year Net 95th percentile must be a loss (positive)</t>
  </si>
  <si>
    <t>One-Year 95th percentile must be greater than or equal to One-Year 90th percentile</t>
  </si>
  <si>
    <t>E3</t>
  </si>
  <si>
    <t>Ultimate Net of reinsurance: 95th percentile</t>
  </si>
  <si>
    <t>Ultimate Net 95th percentile must be a loss (positive)</t>
  </si>
  <si>
    <t>Is E3 &gt;= D3</t>
  </si>
  <si>
    <t>Ultimate 95th percentile must be greater than or equal to Ultimate 90th percentile</t>
  </si>
  <si>
    <t>One-Year Net of reinsurance: 99th percentile</t>
  </si>
  <si>
    <t>One-Year Net 99th percentile must be a loss (positive)</t>
  </si>
  <si>
    <t>One-Year 99th percentile must be greater than or equal to One-Year 95th percentile</t>
  </si>
  <si>
    <t>F3</t>
  </si>
  <si>
    <t>Ultimate Net of reinsurance: 99th percentile</t>
  </si>
  <si>
    <t>Ultimate Net 99th percentile must be a loss (positive)</t>
  </si>
  <si>
    <t>Is F3 &gt;= E3</t>
  </si>
  <si>
    <t>Ultimate 99th percentile must be greater than or equal to Ultimate 95th percentile</t>
  </si>
  <si>
    <t>One-Year Net of reinsurance: 99.5th percentile</t>
  </si>
  <si>
    <t>One-Year Net 99.5th percentile must be a loss (positive)</t>
  </si>
  <si>
    <t>Is G1 &gt;= F1</t>
  </si>
  <si>
    <t>One-Year 99.5th percentile must be greater than or equal to One-Year 99th percentile</t>
  </si>
  <si>
    <t>One-Year Gross of reinsurance: 99.5th percentile</t>
  </si>
  <si>
    <t>One-Year Gross 99.5th percentile must be a loss (positive)</t>
  </si>
  <si>
    <t>Is G2 &gt;= G1</t>
  </si>
  <si>
    <t>One-Year Gross 99.5th percentile should normally be greater than or equal to One-Year Net 99.5th percentile</t>
  </si>
  <si>
    <t>Ultimate Net of reinsurance: 99.5th percentile</t>
  </si>
  <si>
    <t>Ultimate Net 99.5th percentile must be a loss (positive)</t>
  </si>
  <si>
    <t>Is G3 &gt;= G1</t>
  </si>
  <si>
    <t>Ultimate Net 99.5th percentile should normally be greater than or equal to One-Year Net 99.5th percentile</t>
  </si>
  <si>
    <t>Is G3 &gt;= F3</t>
  </si>
  <si>
    <t>Ultimate 99.5th percentile must be greater than or equal to Ultimate 99th percentile</t>
  </si>
  <si>
    <t>Ultimate Gross of reinsurance: 99.5th percentile</t>
  </si>
  <si>
    <t>Ultimate Gross 99.5th percentile must be a loss (positive)</t>
  </si>
  <si>
    <t>Is G4 &gt;= G2</t>
  </si>
  <si>
    <t>Ultimate Gross 99.5th percentile should normally be greater than or equal to One-Year Gross 99.5th percentile</t>
  </si>
  <si>
    <t>One-year Net of reinsurance: 99.8th percentile</t>
  </si>
  <si>
    <t>One-Year Net 99.8th percentile must be a loss (positive)</t>
  </si>
  <si>
    <t>One-Year 99.8th percentile must be greater than or equal to One-Year 99.5th percentile</t>
  </si>
  <si>
    <t>H3</t>
  </si>
  <si>
    <t>Ultimate Net of reinsurance: 99.8th percentile</t>
  </si>
  <si>
    <t>Ultimate Net 99.8th percentile must be a loss (positive)</t>
  </si>
  <si>
    <t>Is H3 &gt;= G3</t>
  </si>
  <si>
    <t>Ultimate 99.8th percentile must be greater than or equal to Ultimate 99.5th percentile</t>
  </si>
  <si>
    <t>Is H3 &gt;= H1</t>
  </si>
  <si>
    <t>Ultimate Net 99.8th percentile should normally be greater than or equal to One-Year Net 99.8th percentile</t>
  </si>
  <si>
    <t>Net Insurance Claims brought forward</t>
  </si>
  <si>
    <t>J (PY)</t>
  </si>
  <si>
    <t>PY Adjustments</t>
  </si>
  <si>
    <t xml:space="preserve">Should only be entered when Unincepted Legal Obligations are indicated on form LCR 012 </t>
  </si>
  <si>
    <t>K
(PY, PY-1, PY-2)</t>
  </si>
  <si>
    <t>Should be zero or a positive (+) value</t>
  </si>
  <si>
    <t>New Business should normally be a deficit (positive)</t>
  </si>
  <si>
    <t>New Business should normally be zero, as it would not be expected to be written for prior years of account</t>
  </si>
  <si>
    <t>K (PY)</t>
  </si>
  <si>
    <t>PY New Business</t>
  </si>
  <si>
    <t>Should normally be entered when Unincepted Legal Obligations are indicated on form LCR 012</t>
  </si>
  <si>
    <t>Insurance Claims Total</t>
  </si>
  <si>
    <t>Is A1 = L Total</t>
  </si>
  <si>
    <t>One-Year Net Mean must be equal to the sum of Total Claims</t>
  </si>
  <si>
    <t>LCR 311 VALIDATIONS &amp; WARNINGS</t>
  </si>
  <si>
    <t xml:space="preserve">*v: if ULO on form 012 is entered as "No" &amp; columns A, B, C, D, E, F, H, I, J, K, L , M, N or P line 2 values are not equal to 0 </t>
  </si>
  <si>
    <t xml:space="preserve">*w: if columns A, B, C, D, E, F, H, I, J, K, L , M, or N line 1 values are less than 0 </t>
  </si>
  <si>
    <t xml:space="preserve">*w: if ULO on form 012 is entered as "Yes" &amp; columns A, B, C, D, E, F, H, I, J, K, L , M, N or P line 2 values are equal to 0 </t>
  </si>
  <si>
    <t>D, E, F</t>
  </si>
  <si>
    <t>D, E and F should be zero or a positive (+) value</t>
  </si>
  <si>
    <r>
      <t xml:space="preserve">Data in columns </t>
    </r>
    <r>
      <rPr>
        <sz val="10"/>
        <rFont val="Arial"/>
        <family val="2"/>
      </rPr>
      <t>D, E and F should normally be zero or more</t>
    </r>
  </si>
  <si>
    <t>K, L, M, N</t>
  </si>
  <si>
    <t>K, L, M and N should be zero or a positive (+) value</t>
  </si>
  <si>
    <r>
      <t xml:space="preserve">Data in columns </t>
    </r>
    <r>
      <rPr>
        <sz val="10"/>
        <rFont val="Arial"/>
        <family val="2"/>
      </rPr>
      <t>K, L, M and N should normally be zero or more</t>
    </r>
  </si>
  <si>
    <t xml:space="preserve">A, B, C, H, I, J </t>
  </si>
  <si>
    <t>A, B, C, H, I and J should be zero or a positive (+) value</t>
  </si>
  <si>
    <t>Gross Insurance Losses: Claims</t>
  </si>
  <si>
    <t>Is A &gt;= H</t>
  </si>
  <si>
    <r>
      <t xml:space="preserve">Gross Insurance Losses: Claims should normally be greater than or equal to Net Insurance Losses: Claims for </t>
    </r>
    <r>
      <rPr>
        <sz val="10"/>
        <color indexed="12"/>
        <rFont val="Arial"/>
        <family val="2"/>
      </rPr>
      <t>&lt;Year/Unincepted-current or Proposed year&gt;</t>
    </r>
  </si>
  <si>
    <t>Gross Insurance Losses: Expenses</t>
  </si>
  <si>
    <t>Is B &gt;= I</t>
  </si>
  <si>
    <r>
      <t xml:space="preserve">Gross Insurance Losses: Expenses should normally be greater than or equal to Net Insurance Losses: Claims for </t>
    </r>
    <r>
      <rPr>
        <sz val="10"/>
        <color indexed="12"/>
        <rFont val="Arial"/>
        <family val="2"/>
      </rPr>
      <t>&lt;Year/Unincepted-current or Proposed year&gt;</t>
    </r>
  </si>
  <si>
    <t>Gross Insurance Losses: Discount Benefit</t>
  </si>
  <si>
    <t>Is C &lt;= (A + B)</t>
  </si>
  <si>
    <r>
      <t xml:space="preserve">Gross Insurance Losses: Discount Benefit should normally be less than or equal to (Gross Insurance Losses: Claims plus(+) Gross Insurance Losses: Expenses) for </t>
    </r>
    <r>
      <rPr>
        <sz val="10"/>
        <color indexed="12"/>
        <rFont val="Arial"/>
        <family val="2"/>
      </rPr>
      <t>&lt;Year/Unincepted-current or Proposed year&gt;</t>
    </r>
  </si>
  <si>
    <t>Gross Future Premiums: Premium</t>
  </si>
  <si>
    <t>Is D &gt;= K</t>
  </si>
  <si>
    <r>
      <t xml:space="preserve">Gross Future Premiums: Premium should normally be greater than or equal to Net Future Premium: Premium for </t>
    </r>
    <r>
      <rPr>
        <sz val="10"/>
        <color indexed="12"/>
        <rFont val="Arial"/>
        <family val="2"/>
      </rPr>
      <t>&lt;Year/Unincepted-current or Proposed year&gt;</t>
    </r>
  </si>
  <si>
    <t>Gross Future Premiums: Acquisition Cost</t>
  </si>
  <si>
    <t>Is E &gt;= L</t>
  </si>
  <si>
    <r>
      <t xml:space="preserve">Gross Future Premium: Acquisition Costs should normally be greater than or equal to Net Future Premium: Acquisition Costs for </t>
    </r>
    <r>
      <rPr>
        <sz val="10"/>
        <color indexed="12"/>
        <rFont val="Arial"/>
        <family val="2"/>
      </rPr>
      <t>&lt;Year/Unincepted-current or Proposed year&gt;</t>
    </r>
  </si>
  <si>
    <t>Gross Future Premiums: Discount Benefit</t>
  </si>
  <si>
    <t>Is F &lt;= (D - E)</t>
  </si>
  <si>
    <r>
      <t xml:space="preserve">Gross Future Premiums: Discount Benefit should normally be less than or equal to (Gross Future Premiums: Premium minus(-) Gross Future Premiums: Acquisition Cost) for </t>
    </r>
    <r>
      <rPr>
        <sz val="10"/>
        <color indexed="12"/>
        <rFont val="Arial"/>
        <family val="2"/>
      </rPr>
      <t>&lt;Year/Unincepted-current or Proposed year&gt;</t>
    </r>
  </si>
  <si>
    <t>Net Insurance Losses: Claims</t>
  </si>
  <si>
    <t>Is H &lt;&gt; 0 if A &lt;&gt; 0</t>
  </si>
  <si>
    <r>
      <t xml:space="preserve">Net Insurance Losses: Claims value is required if Gross Insurance Losses: Claims is entered for </t>
    </r>
    <r>
      <rPr>
        <sz val="10"/>
        <color indexed="12"/>
        <rFont val="Arial"/>
        <family val="2"/>
      </rPr>
      <t>&lt;Year/Unincepted-current or Proposed year&gt;.</t>
    </r>
  </si>
  <si>
    <t>Net Insurance Losses: Expenses</t>
  </si>
  <si>
    <t>Is I &lt;&gt; 0 if B &lt;&gt; 0</t>
  </si>
  <si>
    <r>
      <t xml:space="preserve">Net Insurance Losses: Expenses value is required if Gross Insurance Losses: Expenses is entered for </t>
    </r>
    <r>
      <rPr>
        <sz val="10"/>
        <color indexed="12"/>
        <rFont val="Arial"/>
        <family val="2"/>
      </rPr>
      <t>&lt;Year/Unincepted-current or Proposed year&gt;</t>
    </r>
  </si>
  <si>
    <t>Net Insurance Losses: Discount Benefit</t>
  </si>
  <si>
    <t>Is J &lt;= (H + I)</t>
  </si>
  <si>
    <r>
      <t xml:space="preserve">Net Insurance Losses: Discount Benefit should normally be less than or equal to (Net Insurance Losses: Claims plus(+) Net Insurance Losses: Expenses) for </t>
    </r>
    <r>
      <rPr>
        <sz val="10"/>
        <color indexed="12"/>
        <rFont val="Arial"/>
        <family val="2"/>
      </rPr>
      <t>&lt;Year/Unincepted-current or Proposed year&gt;</t>
    </r>
  </si>
  <si>
    <t>Net Future Premiums: Premium</t>
  </si>
  <si>
    <t>Is K &lt;&gt; 0 if D &lt;&gt; 0</t>
  </si>
  <si>
    <r>
      <t xml:space="preserve">Net Future Premiums: Premium value is required if Gross Future Premiums: Premium is entered for </t>
    </r>
    <r>
      <rPr>
        <sz val="10"/>
        <color indexed="12"/>
        <rFont val="Arial"/>
        <family val="2"/>
      </rPr>
      <t>&lt;Year/Unincepted-current or Proposed year&gt;</t>
    </r>
  </si>
  <si>
    <t>Net Future Premiums: Acquisition Cost</t>
  </si>
  <si>
    <t>Is L &lt;&gt; 0 if E &lt;&gt; 0</t>
  </si>
  <si>
    <r>
      <t xml:space="preserve">Net Future Premiums: Acquisition Cost value is required if Gross Future Premiums: Acquisition Cost is entered for </t>
    </r>
    <r>
      <rPr>
        <sz val="10"/>
        <color indexed="12"/>
        <rFont val="Arial"/>
        <family val="2"/>
      </rPr>
      <t>&lt;Year/Unincepted-current or Proposed year&gt;</t>
    </r>
  </si>
  <si>
    <t>Net Future Premiums: Discount Benefit</t>
  </si>
  <si>
    <t>Is M &lt;= (K - L)</t>
  </si>
  <si>
    <r>
      <t xml:space="preserve">Net Future Premiums: Discount Benefit should normally be less than or equal to (Net Future Premiums: Premium minus(-) Net Future Premiums: Acquisition Cost) for </t>
    </r>
    <r>
      <rPr>
        <sz val="10"/>
        <color indexed="12"/>
        <rFont val="Arial"/>
        <family val="2"/>
      </rPr>
      <t>&lt;Year/Unincepted-current or Proposed year&gt;</t>
    </r>
  </si>
  <si>
    <t>Line 2 (ULO) A, B, C, D, E, F, H, I, J, K, L, M, N, P</t>
  </si>
  <si>
    <t>Should only be entered when Unincepted Legal Obligations are indicated on form LCR 012</t>
  </si>
  <si>
    <t>LCR 312 VALIDATIONS &amp; WARNINGS</t>
  </si>
  <si>
    <t>w: if &lt;&gt; 0</t>
  </si>
  <si>
    <t>Proposed YOA Planned Premium: Gross</t>
  </si>
  <si>
    <t>Proposed YOA Planned Premium: Gross should normally be zero or more</t>
  </si>
  <si>
    <t>If form 012 'Run-Off and specialist RITC syndicate' checkbox is ticked then activate this validation: Is A1 = zero</t>
  </si>
  <si>
    <t>Proposed YOA Planned Premium: Gross should normally be zero for Run-Off syndicates</t>
  </si>
  <si>
    <t>Current YOA Planned Premium: Gross</t>
  </si>
  <si>
    <t>Current YOA Planned Premium: Gross should normally be zero or more</t>
  </si>
  <si>
    <t>Proposed YOA Planned Premium: Acquisition Costs</t>
  </si>
  <si>
    <t>Proposed YOA Planned Premium: Acquisition Costs should normally be zero or more</t>
  </si>
  <si>
    <t>If form 012 'Run-Off and specialist RITC syndicate' checkbox is ticked then activate this validation: Is B1 = zero</t>
  </si>
  <si>
    <t>Proposed YOA Planned Premium: Acquisition Costs should normally be zero for Run-Off syndicates</t>
  </si>
  <si>
    <t>Current YOA Planned Premium: Acquisition Costs</t>
  </si>
  <si>
    <t>Current YOA Planned Premium: Acquisition Costs should normally be zero or more</t>
  </si>
  <si>
    <t>Proposed YOA Planned Premium: RI Share</t>
  </si>
  <si>
    <t>Proposed YOA Planned Premium: RI Share should normally be zero or more</t>
  </si>
  <si>
    <t>If form 012 'Run-Off and specialist RITC syndicate' checkbox is ticked then activate this validation: Is C1 = zero</t>
  </si>
  <si>
    <t>Proposed YOA Planned Premium: RI Share should normally be zero for Run-Off syndicates</t>
  </si>
  <si>
    <t>Current YOA Planned Premium: RI Share</t>
  </si>
  <si>
    <t>Current YOA Planned Premium: RI Share should normally be zero or more</t>
  </si>
  <si>
    <t>One-Year Catastrophe Losses – LCM Region-Perils &amp; Classes Only: Net Mean</t>
  </si>
  <si>
    <t>One-Year Catastrophe Losses – LCM Region-Perils &amp; Classes Only: Net Mean should normally be zero or more</t>
  </si>
  <si>
    <t>One-Year Catastrophe Losses - All Non-LCM: Net Mean</t>
  </si>
  <si>
    <t>One-Year Catastrophe Losses - All Non-LCM: Net Mean should normally be zero or more</t>
  </si>
  <si>
    <t>F4</t>
  </si>
  <si>
    <t>One-Year Premium Risk Claims - Excluding Catastrophe: Net Mean</t>
  </si>
  <si>
    <t>One-Year Premium Risk Claims - Excluding Catastrophe: Net Mean should normally be zero or more</t>
  </si>
  <si>
    <t>F5</t>
  </si>
  <si>
    <t>One-Year Reserving Risk Claims: Net Mean</t>
  </si>
  <si>
    <t>One-Year Reserving Risk Claims: Net Mean should normally be zero or more</t>
  </si>
  <si>
    <t>F7</t>
  </si>
  <si>
    <t>One-Year Diversification Credit - Between Risk Categories: Net Mean</t>
  </si>
  <si>
    <t>Is F7 = 0</t>
  </si>
  <si>
    <t>One-Year Diversification Credit - Between Risk Categories: Net Mean  should normally be zero</t>
  </si>
  <si>
    <t>F8</t>
  </si>
  <si>
    <t>One-Year Diversified Total: Net Mean</t>
  </si>
  <si>
    <t>Is F8 = Form 311 A1</t>
  </si>
  <si>
    <t>One-Year Diversified Total: Net Mean must be equal to Form 311 One-Year Net of reinsurance: Mean</t>
  </si>
  <si>
    <t>One-Year Catastrophe Claims total: Net 99.5th</t>
  </si>
  <si>
    <t>Is G1 &lt; (G2 + G3)</t>
  </si>
  <si>
    <t>One-Year Catastrophe Claims total: Net 99.5th should normally be less than One-Year Catastrophe Losses – LCM Region-Perils &amp; Classes Only: Net 99.5th plus(+) One-Year Catastrophe Losses - All Non-LCM: Net 99.5th</t>
  </si>
  <si>
    <t>One-Year Catastrophe Claims total: Net 99.5th must be less than or equal to One-Year Catastrophe Losses – LCM Region-Perils &amp; Classes Only: Net 99.5th plus(+) One-Year Catastrophe Losses - All Non-LCM: Net 99.5th</t>
  </si>
  <si>
    <t>One-Year Catastrophe Losses – LCM Region-Perils &amp; Classes Only: Net 99.5th</t>
  </si>
  <si>
    <t>One-Year Catastrophe Losses – LCM Region-Perils &amp; Classes Only: Net 99.5th should normally be zero or more</t>
  </si>
  <si>
    <t>One-Year Catastrophe Losses - All Non-LCM: Net 99.5th</t>
  </si>
  <si>
    <t>One-Year Catastrophe Losses - All Non-LCM: Net 99.5th should normally be zero or more</t>
  </si>
  <si>
    <t>One-Year Premium Risk Claims - Excluding Catastrophe: Net 99.5th</t>
  </si>
  <si>
    <t>One-Year Premium Risk Claims - Excluding Catastrophe: Net 99.5th should normally be zero or more</t>
  </si>
  <si>
    <t>One-Year Reserving Risk Claims: Net 99.5th</t>
  </si>
  <si>
    <t>One-Year Reserving Risk Claims: Net 99.5th should normally be zero or more</t>
  </si>
  <si>
    <t>One-Year Diversification Credit - Between Risk Categories: Net 99.5th</t>
  </si>
  <si>
    <t>Must be zero or a negative(-) value</t>
  </si>
  <si>
    <t>One-Year Diversification Credit - Between Risk Categories: Net 99.5th  must be zero or less</t>
  </si>
  <si>
    <t>One-Year Diversified Total: Net 99.5th</t>
  </si>
  <si>
    <t>Is G8 = Form 311 G1</t>
  </si>
  <si>
    <t>One-Year Diversified Total: Net 99.5th must be equal to Form 311 One-Year Net of reinsurance: 99.5th percentile</t>
  </si>
  <si>
    <t>Ultimate Catastrophe Losses – LCM Region-Perils &amp; Classes Only: Net Mean</t>
  </si>
  <si>
    <t>Ultimate Catastrophe Losses – LCM Region-Perils &amp; Classes Only: Net Mean should normally be zero or more</t>
  </si>
  <si>
    <t>Ultimate Catastrophe Losses - All Non-LCM: Net Mean</t>
  </si>
  <si>
    <t>Ultimate Catastrophe Losses - All Non-LCM: Net Mean should normally be zero or more</t>
  </si>
  <si>
    <t>H4</t>
  </si>
  <si>
    <t>Ultimate Premium Risk Claims - Excluding Catastrophe: Net Mean</t>
  </si>
  <si>
    <t>Ultimate Premium Risk Claims - Excluding Catastrophe: Net Mean should normally be zero or more</t>
  </si>
  <si>
    <t>H5</t>
  </si>
  <si>
    <t>Ultimate Reserving Risk Claims: Net Mean</t>
  </si>
  <si>
    <t>Ultimate Reserving Risk Claims: Net Mean should normally be zero or more</t>
  </si>
  <si>
    <t>H7</t>
  </si>
  <si>
    <t>Ultimate Diversification Credit - Between Risk Categories: Net Mean</t>
  </si>
  <si>
    <t>Is H7 = 0</t>
  </si>
  <si>
    <t>Ultimate Diversification Credit - Between Risk Categories: Net Mean  should normally be zero</t>
  </si>
  <si>
    <t>H8</t>
  </si>
  <si>
    <t>Ultimate Diversified Total: Net Mean</t>
  </si>
  <si>
    <t>Is H8 = Form 311 A3</t>
  </si>
  <si>
    <t>Ultimate Diversified Total: Net Mean must be equal to Form 311 Ultimate Net of reinsurance: Mean</t>
  </si>
  <si>
    <t>Ultimate Catastrophe Claims total: Net 99.5th</t>
  </si>
  <si>
    <t>Is I1 &lt; (I2 + I3)</t>
  </si>
  <si>
    <t>Ultimate Catastrophe Claims total: Net 99.5th should normally be less than Ultimate Catastrophe Losses - LCM Only: Net 99.5th plus(+) Ultimate Catastrophe Losses - All Non-LCM: Net 99.5th</t>
  </si>
  <si>
    <t>Is I1 &lt;= (I2 + I3)</t>
  </si>
  <si>
    <t>Ultimate Catastrophe Claims total: Net 99.5th must be less than or equal to Ultimate Catastrophe Losses – LCM Region-Perils &amp; Classes Only: Net 99.5th plus(+) Ultimate Catastrophe Losses - All Non-LCM: Net 99.5th</t>
  </si>
  <si>
    <t>I2</t>
  </si>
  <si>
    <t>Ultimate Catastrophe Losses – LCM Region-Perils &amp; Classes Only: Net 99.5th</t>
  </si>
  <si>
    <t>Ultimate Catastrophe Losses – LCM Region-Perils &amp; Classes Only: Net 99.5th should normally be zero or more</t>
  </si>
  <si>
    <t>I3</t>
  </si>
  <si>
    <t>Ultimate Catastrophe Losses - All Non-LCM: Net 99.5th</t>
  </si>
  <si>
    <t>Ultimate Catastrophe Losses - All Non-LCM: Net 99.5th should normally be zero or more</t>
  </si>
  <si>
    <t>Ultimate Premium Risk Claims - Excluding Catastrophe: Net 99.5th</t>
  </si>
  <si>
    <t>Ultimate Premium Risk Claims - Excluding Catastrophe: Net 99.5th should normally be zero or more</t>
  </si>
  <si>
    <t>I5</t>
  </si>
  <si>
    <t>Ultimate Reserving Risk Claims: Net 99.5th</t>
  </si>
  <si>
    <t>Ultimate Reserving Risk Claims: Net 99.5th should normally be zero or more</t>
  </si>
  <si>
    <t>Ultimate Diversification Credit - Between Risk Categories: Net 99.5th</t>
  </si>
  <si>
    <t>Ultimate Diversification Credit - Between Risk Categories: Net 99.5th  must be zero or less</t>
  </si>
  <si>
    <t>Ultimate Diversified Total: Net 99.5th</t>
  </si>
  <si>
    <t>Is I8 = Form 311 G3</t>
  </si>
  <si>
    <t>Ultimate Diversified Total: Net 99.5th must be equal to Form 311 Ultimate Net of reinsurance: 99.5th percentile</t>
  </si>
  <si>
    <t>Checkbox 1</t>
  </si>
  <si>
    <t>Material difference in the treatment of reinsurance Check Box</t>
  </si>
  <si>
    <t>Checkbox should not be checked</t>
  </si>
  <si>
    <t>LCR 313 VALIDATIONS &amp; WARNINGS</t>
  </si>
  <si>
    <r>
      <t xml:space="preserve">LCR </t>
    </r>
    <r>
      <rPr>
        <b/>
        <sz val="16"/>
        <color indexed="9"/>
        <rFont val="Arial"/>
        <family val="2"/>
      </rPr>
      <t>314 VALIDATIONS &amp; WARNINGS</t>
    </r>
  </si>
  <si>
    <t>Insurance Risk Premium Risk: Mean Outcome</t>
  </si>
  <si>
    <t>Insurance Risk Premium Risk: Mean Outcome should normally be zero or less</t>
  </si>
  <si>
    <t>Insurance Risk Reserve Risk: Mean Outcome</t>
  </si>
  <si>
    <t>Insurance Risk Reserve Risk: Mean Outcome should normally be zero or less</t>
  </si>
  <si>
    <t>Investment Return &amp; Risk: Mean Outcome</t>
  </si>
  <si>
    <t>Investment Return &amp; Risk: Mean Outcome should normally be zero or less</t>
  </si>
  <si>
    <t>A6</t>
  </si>
  <si>
    <t>Total Expected Return: Mean Outcome</t>
  </si>
  <si>
    <t>Is A6 = Form 310 A2</t>
  </si>
  <si>
    <t>Total Expected Return: Mean Outcome should normally be equal to Form 310 Distribution of balance sheet position on Ultimate basis: Mean</t>
  </si>
  <si>
    <t>Insurance Risk Total: 1:200 Confidence</t>
  </si>
  <si>
    <t>Insurance Risk Premium Risk: 1:200 Confidence</t>
  </si>
  <si>
    <t>Insurance Risk Reserve Risk: 1:200 Confidence</t>
  </si>
  <si>
    <t>Investment Return &amp; Risk: 1:200 Confidence</t>
  </si>
  <si>
    <t>Investment Return &amp; Risk: 1:200 Confidence should normally be zero or more</t>
  </si>
  <si>
    <t>All Other: 1:200 Confidence</t>
  </si>
  <si>
    <t>Market Risk Interest Rate Risk: Mean Outcome</t>
  </si>
  <si>
    <t>Market Risk Interest Rate Risk: Mean Outcome should normally be zero or less</t>
  </si>
  <si>
    <t>Market Risk Credit Risk: Mean Outcome</t>
  </si>
  <si>
    <t>Market Risk Credit Risk: Mean Outcome should normally be zero or less</t>
  </si>
  <si>
    <t>Market Risk Equity and Other Asset Risk: Mean Outcome</t>
  </si>
  <si>
    <t>Market Risk Equity and Other Asset Risk: Mean Outcome should normally be zero or less</t>
  </si>
  <si>
    <t>D4</t>
  </si>
  <si>
    <t>Market Risk Liquidity Risk: Mean Outcome</t>
  </si>
  <si>
    <t>Market Risk Liquidity Risk: Mean Outcome should normally be zero or less</t>
  </si>
  <si>
    <t>D5</t>
  </si>
  <si>
    <t>Market Risk Foreign Exchange Risk: Mean Outcome</t>
  </si>
  <si>
    <t>Market Risk Foreign Exchange Risk: Mean Outcome should normally be zero or less</t>
  </si>
  <si>
    <t>D6</t>
  </si>
  <si>
    <t>Market Risk Other Risks: Mean Outcome</t>
  </si>
  <si>
    <t>Market Risk Interest Rate Risk: 1:200 Confidence</t>
  </si>
  <si>
    <t>Market Risk Interest Rate Risk: 1:200 Confidence should normally be zero or more</t>
  </si>
  <si>
    <t>Market Risk Credit Risk: 1:200 Confidence</t>
  </si>
  <si>
    <t>Market Risk Credit Risk: 1:200 Confidence should normally be zero or more</t>
  </si>
  <si>
    <t>Market Risk Equity and Other Asset Risk: 1:200 Confidence</t>
  </si>
  <si>
    <t>Market Risk Equity and Other Asset Risk: 1:200 Confidence should normally be zero or more</t>
  </si>
  <si>
    <t>Market Risk Liquidity Risk: 1:200 Confidence</t>
  </si>
  <si>
    <t>Market Risk Liquidity Risk: 1:200 Confidence should normally be zero or more</t>
  </si>
  <si>
    <t>Market Risk Foreign Exchange Risk: 1:200 Confidence</t>
  </si>
  <si>
    <t>Market Risk Foreign Exchange Risk: 1:200 Confidence should normally be zero or more</t>
  </si>
  <si>
    <t>F6</t>
  </si>
  <si>
    <t>Market Risk Other Risks: 1:200 Confidence</t>
  </si>
  <si>
    <t>Market Risk Other Risks: 1:200 Confidence should normally be zero or more</t>
  </si>
  <si>
    <t>Market Risk Diversification Credit: 1:200 Confidence</t>
  </si>
  <si>
    <t>Market Risk Diversification Credit: 1:200 Confidence must be zero or less</t>
  </si>
  <si>
    <t>F9</t>
  </si>
  <si>
    <t>Market Risk Diversified Total: 1:200 Confidence</t>
  </si>
  <si>
    <t>Is F9 = Form 309 G7</t>
  </si>
  <si>
    <t>Market Risk Diversified Total: 1:200 Confidence must be equal to Form 309 Ultimate Pre diversification Market Risk</t>
  </si>
  <si>
    <t>SCR Reconciliation One-Year SCR: Mean Outcome</t>
  </si>
  <si>
    <t>SCR Reconciliation One-Year SCR: Mean Outcome must be equal to Form 310 Distribution of balance sheet position on One-Year basis: Mean</t>
  </si>
  <si>
    <t>SCR Reconciliation Removal of PY+1 Unincepted Contracts: Mean Outcome</t>
  </si>
  <si>
    <t>SCR Reconciliation Removal of PY+1 Unincepted Contracts: Mean Outcome should normally be zero or more</t>
  </si>
  <si>
    <t>SCR Reconciliation Additional PY &amp; Prior Years Binder Business: Mean Outcome</t>
  </si>
  <si>
    <t>SCR Reconciliation Additional PY &amp; Prior Years Binder Business: Mean Outcome should normally be zero or less</t>
  </si>
  <si>
    <t>SCR Reconciliation Run Down Opening Risk Margin: Mean Outcome</t>
  </si>
  <si>
    <t>SCR Reconciliation Run Down Opening Risk Margin: Mean Outcome must be zero or less</t>
  </si>
  <si>
    <t>SCR Reconciliation One-Year SCR: 1:200 Confidence</t>
  </si>
  <si>
    <t>SCR Reconciliation One-Year SCR: 1:200 Confidence should normally be zero or more</t>
  </si>
  <si>
    <t>SCR Reconciliation One-Year SCR: 1:200 Confidence must be equal to Form 309 One-Year SCR Diversified Total</t>
  </si>
  <si>
    <t>SCR Reconciliation Additional PY &amp; Prior Years Binder Business: 1:200 Confidence</t>
  </si>
  <si>
    <t>SCR Reconciliation Additional PY &amp; Prior Years Binder Business: 1:200 Confidence should normally be zero or more</t>
  </si>
  <si>
    <t>SCR Reconciliation Run Down Opening Risk Margin: 1:200 Confidence</t>
  </si>
  <si>
    <t>SCR Reconciliation Run Down Opening Risk Margin: 1:200 Confidence should normally be zero or less</t>
  </si>
  <si>
    <t>I6</t>
  </si>
  <si>
    <t>SCR Reconciliation Unexpired Business on PY &amp; Prior Years: 1:200 Confidence</t>
  </si>
  <si>
    <t>SCR Reconciliation Unexpired Business on PY &amp; Prior Years: 1:200 Confidence should normally be zero or more</t>
  </si>
  <si>
    <t>SCR Reconciliation Ultimate Volatilities Less One-Year Volatilities: 1:200 Confidence</t>
  </si>
  <si>
    <t>SCR Reconciliation Ultimate Volatilities Less One-Year Volatilities: 1:200 Confidence should normally be zero or more</t>
  </si>
  <si>
    <t>SCR Reconciliation One-Year Diversification Credit less Ultimate Diversification Credit: 1:200 Confidence</t>
  </si>
  <si>
    <t>SCR Reconciliation One-Year Diversification Credit less Ultimate Diversification Credit: 1:200 Confidence should normally be zero or less</t>
  </si>
  <si>
    <t>SCR Reconciliation Diversified Total: 1:200 Confidence</t>
  </si>
  <si>
    <t>Is I11 = Form 309 G11</t>
  </si>
  <si>
    <t>SCR Reconciliation Diversified Total: 1:200 Confidence should normally be equal to Form 309 Ultimate SCR Diversified Total</t>
  </si>
  <si>
    <t>Key to cells &amp; references in the LCR</t>
  </si>
  <si>
    <t>v: if</t>
  </si>
  <si>
    <t>(validations must be rectified as they prevent the return from being submitted)</t>
  </si>
  <si>
    <t>w: if</t>
  </si>
  <si>
    <t>Warning Test</t>
  </si>
  <si>
    <t>(warnings highlight items that are not normally expected and should be reviewed prior to submission)</t>
  </si>
  <si>
    <t>PY</t>
  </si>
  <si>
    <t>CY</t>
  </si>
  <si>
    <t>PY+1</t>
  </si>
  <si>
    <t>B/S</t>
  </si>
  <si>
    <t>Balance Sheet</t>
  </si>
  <si>
    <t>T0</t>
  </si>
  <si>
    <t>T1</t>
  </si>
  <si>
    <t>Time One</t>
  </si>
  <si>
    <t>Form 309</t>
  </si>
  <si>
    <t>Form 310</t>
  </si>
  <si>
    <t>Form 311</t>
  </si>
  <si>
    <t>Form 312</t>
  </si>
  <si>
    <t>Form 313</t>
  </si>
  <si>
    <t>Form 314</t>
  </si>
  <si>
    <t>LCR Summary</t>
  </si>
  <si>
    <t>Contents</t>
  </si>
  <si>
    <t>Balance Sheet Distributions</t>
  </si>
  <si>
    <t>Claims Distribution</t>
  </si>
  <si>
    <t>Projected Solvency II Technical Provisions at Time Zero</t>
  </si>
  <si>
    <t>Financial Information</t>
  </si>
  <si>
    <t>Supplementary Questionnaire Forms</t>
  </si>
  <si>
    <t>Form 500</t>
  </si>
  <si>
    <t>Form 501</t>
  </si>
  <si>
    <t>Form 502</t>
  </si>
  <si>
    <t>Form 503</t>
  </si>
  <si>
    <t>Form 510</t>
  </si>
  <si>
    <t>Form 511</t>
  </si>
  <si>
    <t>Form 520</t>
  </si>
  <si>
    <t>Form 521</t>
  </si>
  <si>
    <t>Form 530</t>
  </si>
  <si>
    <t>Form 531</t>
  </si>
  <si>
    <t>Form 540</t>
  </si>
  <si>
    <t>Form 550</t>
  </si>
  <si>
    <t>Form 560</t>
  </si>
  <si>
    <t>Form 600</t>
  </si>
  <si>
    <t>Form 570</t>
  </si>
  <si>
    <t>Form 571</t>
  </si>
  <si>
    <t>Mean Net Claims</t>
  </si>
  <si>
    <t>w: if &lt; B Total</t>
  </si>
  <si>
    <t>50th Net Claims Percentile</t>
  </si>
  <si>
    <t>75th Net Claims Percentile</t>
  </si>
  <si>
    <t>90th Net Claims Percentile</t>
  </si>
  <si>
    <t>95th Net Claims Percentile</t>
  </si>
  <si>
    <t>99.5th Net Claims Percentile</t>
  </si>
  <si>
    <t>J1</t>
  </si>
  <si>
    <t>R</t>
  </si>
  <si>
    <t>S</t>
  </si>
  <si>
    <t>T</t>
  </si>
  <si>
    <t>U</t>
  </si>
  <si>
    <t>V</t>
  </si>
  <si>
    <t>W</t>
  </si>
  <si>
    <t>X</t>
  </si>
  <si>
    <t>w: if &gt;= 50% OR &lt;= 25%</t>
  </si>
  <si>
    <t>w: if &gt;= 25% OR &lt;= 6.25%</t>
  </si>
  <si>
    <t>w: if &gt;= 10% OR &lt;= 1%</t>
  </si>
  <si>
    <t>w: if &gt;= 5% OR &lt;= 0.25%</t>
  </si>
  <si>
    <t>w: if &gt;= 0.5% OR &lt;= 0.0025%</t>
  </si>
  <si>
    <t>K2</t>
  </si>
  <si>
    <t>L3</t>
  </si>
  <si>
    <t>M4</t>
  </si>
  <si>
    <t>N5</t>
  </si>
  <si>
    <t>O1</t>
  </si>
  <si>
    <t>P2</t>
  </si>
  <si>
    <t>Q3</t>
  </si>
  <si>
    <t>R4</t>
  </si>
  <si>
    <t>S5</t>
  </si>
  <si>
    <t>U2</t>
  </si>
  <si>
    <t>V3</t>
  </si>
  <si>
    <t>W4</t>
  </si>
  <si>
    <t>X5</t>
  </si>
  <si>
    <t>Should be between 50% AND  25%</t>
  </si>
  <si>
    <t>Should be between 25% AND  6.25%</t>
  </si>
  <si>
    <t>Should be between 10% AND  1%</t>
  </si>
  <si>
    <t>Should be between 5% AND  0.25%</t>
  </si>
  <si>
    <t>Should be between 0.5% AND  0.0025%</t>
  </si>
  <si>
    <t>Net Premium should normally be zero or more</t>
  </si>
  <si>
    <t>50th Joint Quantile Exceedance Probability</t>
  </si>
  <si>
    <t>75th Joint Quantile Exceedance Probability</t>
  </si>
  <si>
    <t>90th Joint Quantile Exceedance Probability</t>
  </si>
  <si>
    <t>95th Joint Quantile Exceedance Probability</t>
  </si>
  <si>
    <t>99.5th Joint Quantile Exceedance Probability</t>
  </si>
  <si>
    <t>Should be between 50% AND 25%</t>
  </si>
  <si>
    <r>
      <t xml:space="preserve">LCR </t>
    </r>
    <r>
      <rPr>
        <b/>
        <sz val="16"/>
        <color indexed="9"/>
        <rFont val="Arial"/>
        <family val="2"/>
      </rPr>
      <t>502 VALIDATIONS &amp; WARNINGS</t>
    </r>
  </si>
  <si>
    <t>w: if &lt; A Total</t>
  </si>
  <si>
    <t>J4</t>
  </si>
  <si>
    <t>K5</t>
  </si>
  <si>
    <t>L1</t>
  </si>
  <si>
    <t>M2</t>
  </si>
  <si>
    <t>N3</t>
  </si>
  <si>
    <t>O4</t>
  </si>
  <si>
    <t>P5</t>
  </si>
  <si>
    <t>Q1</t>
  </si>
  <si>
    <t>R2</t>
  </si>
  <si>
    <t>S3</t>
  </si>
  <si>
    <t>T4</t>
  </si>
  <si>
    <t>U5</t>
  </si>
  <si>
    <r>
      <t xml:space="preserve">LCR </t>
    </r>
    <r>
      <rPr>
        <b/>
        <sz val="16"/>
        <color indexed="9"/>
        <rFont val="Arial"/>
        <family val="2"/>
      </rPr>
      <t>510 VALIDATIONS &amp; WARNINGS</t>
    </r>
  </si>
  <si>
    <t xml:space="preserve">
Complete the table below for total insurance risk and operational risk. Enter all figures as % to four decimal places.
See the first question for an example of how to calculate exceedance probabilities.
</t>
  </si>
  <si>
    <t xml:space="preserve">
Complete the table below for total insurance risk and reinsurance credit risk. Enter all figures as % to four decimal places.
For RI credit risk, the break even percentile corresponds to the percentile of the distribution at which there is no loss from default of reinsurance counterparties or profit from the release of the bad debt provision in the technical provisions. 
For insurance risk, the break-even percentile corresponds to the percentile of the distribution at which point at which an insurance loss (both underwriting and reserve) occurs.
See the first question for an example of how to calculate exceedance probabilities.
</t>
  </si>
  <si>
    <t>RI Credit Risk</t>
  </si>
  <si>
    <t>E5</t>
  </si>
  <si>
    <t>J5</t>
  </si>
  <si>
    <t>K1</t>
  </si>
  <si>
    <t>L2</t>
  </si>
  <si>
    <t>M3</t>
  </si>
  <si>
    <t>N4</t>
  </si>
  <si>
    <t>O5</t>
  </si>
  <si>
    <t>P1</t>
  </si>
  <si>
    <t>Q2</t>
  </si>
  <si>
    <t>R3</t>
  </si>
  <si>
    <t>S4</t>
  </si>
  <si>
    <t>T5</t>
  </si>
  <si>
    <r>
      <t xml:space="preserve">LCR </t>
    </r>
    <r>
      <rPr>
        <b/>
        <sz val="16"/>
        <color indexed="9"/>
        <rFont val="Arial"/>
        <family val="2"/>
      </rPr>
      <t>550 VALIDATIONS &amp; WARNINGS</t>
    </r>
  </si>
  <si>
    <t>Difference (Relative) LCR v SBF PY Net Premium</t>
  </si>
  <si>
    <t>Difference (Relative) LCR v SBF Net Claims</t>
  </si>
  <si>
    <t>Specification Notes Only</t>
  </si>
  <si>
    <t>The validations in Cells C1, C4, G1 &amp; G4 will be turned off in the Excel version of the specification. This allows users to complete the cells as they see fit rather than being forced to complete the splits prior to the summary values.</t>
  </si>
  <si>
    <t>Should be more than or equal to 50%</t>
  </si>
  <si>
    <t>99.5th - "RI credit risk loss vs. RI recovery (Gross) - defaulting counterparties"</t>
  </si>
  <si>
    <t>Lloyd's requires a loss given default of 50%.</t>
  </si>
  <si>
    <t>Difference</t>
  </si>
  <si>
    <t>Number of years of historical data available</t>
  </si>
  <si>
    <t>Number of years given full credibility for parameterisation</t>
  </si>
  <si>
    <t>Number of years considered for parameterisation
(i.e. given either full or partial credibility)</t>
  </si>
  <si>
    <t>Gross Net Premium</t>
  </si>
  <si>
    <t>Plan loss ratio (Gross Net)</t>
  </si>
  <si>
    <t>Modelled loss ratio (Gross Net)</t>
  </si>
  <si>
    <t>Net Net Premium</t>
  </si>
  <si>
    <t>Plan loss ratio (Net Net)</t>
  </si>
  <si>
    <t>Modelled loss ratio (Net net)</t>
  </si>
  <si>
    <t>Ultimate Gross Net CoV excl. cat</t>
  </si>
  <si>
    <t>One-Year Gross Net CoV excl. cat</t>
  </si>
  <si>
    <t>Ultimate Net Net CoV excl. cat</t>
  </si>
  <si>
    <t>One-Year Net Net CoV excl. cat</t>
  </si>
  <si>
    <t>Model class name</t>
  </si>
  <si>
    <t>SBF class name</t>
  </si>
  <si>
    <t>Proportion of mean claims of SBF class allocated to model class</t>
  </si>
  <si>
    <t>Mean (One-year)</t>
  </si>
  <si>
    <t>1a</t>
  </si>
  <si>
    <t>Sum of risk categories should equal total mean for one-year risk</t>
  </si>
  <si>
    <t>Cat Risk</t>
  </si>
  <si>
    <t>Insurance risk excluding Cat</t>
  </si>
  <si>
    <t>Premium risk excluding Cat</t>
  </si>
  <si>
    <t xml:space="preserve">Post diversified claims </t>
  </si>
  <si>
    <t>Post Diversified Claims</t>
  </si>
  <si>
    <t>F(i)</t>
  </si>
  <si>
    <t>I(i)</t>
  </si>
  <si>
    <t>Z</t>
  </si>
  <si>
    <t>AA</t>
  </si>
  <si>
    <t>AB</t>
  </si>
  <si>
    <t>AC</t>
  </si>
  <si>
    <t>Insurance Risk excluding Cat (Modelled)</t>
  </si>
  <si>
    <t>Mean Outcome (one-year)</t>
  </si>
  <si>
    <t>1:200 
Confidence (one-year)</t>
  </si>
  <si>
    <t>1b</t>
  </si>
  <si>
    <t>Question 7</t>
  </si>
  <si>
    <t>The table compares the modelled aggregate result for insurance risk excluding catastrophe with full dependence and a sum of squares test result (SST) assuming zero correlation. The credit from the risk margin has been excluded from the mean and 99.5th values provided in Question 6. Lloyd's will use the table to provide an initial indication of whether the level of diversification within insurance risk is appropriate. 
No inputs are required for this section.</t>
  </si>
  <si>
    <t>Insurance Risk excluding Cat (Fully Dependent)</t>
  </si>
  <si>
    <t>Insurance Risk excluding Cat (SST)</t>
  </si>
  <si>
    <t>Net Claims</t>
  </si>
  <si>
    <t>Net Claims total should match Form 313.3 - 4H</t>
  </si>
  <si>
    <t>J2</t>
  </si>
  <si>
    <t>J3</t>
  </si>
  <si>
    <t>L4</t>
  </si>
  <si>
    <t>L6</t>
  </si>
  <si>
    <t>Market Risk Diversified Total: 1:200 Confidence must be equal to Form 309 One-Year Pre diversification Market Risk</t>
  </si>
  <si>
    <t>Is Sum(Col B) = Form 313.3 - 4H</t>
  </si>
  <si>
    <t>Is Sum(Col B) = Form 313.3 - 1H + Form 313.3 - 4H</t>
  </si>
  <si>
    <t>Sum of risk categories should equal total mean for ultimate as seen in LCR 310.1 - A2</t>
  </si>
  <si>
    <t>Insurance Risk (Modelled)</t>
  </si>
  <si>
    <t>Interest Rate Risk</t>
  </si>
  <si>
    <t>Market Risk Interest Rate Risk: Mean Outcome (Ultimate)</t>
  </si>
  <si>
    <t>Market Risk Interest Rate Risk: Mean Outcome (One-year)</t>
  </si>
  <si>
    <t>Market Risk Credit Risk: Mean Outcome (one-year)</t>
  </si>
  <si>
    <t>Market Risk Equity and Other Asset Risk: Mean Outcome (one-year)</t>
  </si>
  <si>
    <t>Market Risk Liquidity Risk: Mean Outcome (one-year)</t>
  </si>
  <si>
    <t>Market Risk Foreign Exchange Risk: Mean Outcome (one-year)</t>
  </si>
  <si>
    <t>Market Risk Other Risks: Mean Outcome (one-year)</t>
  </si>
  <si>
    <t>Net Claims total should match the total of Form 313.3 - H1 and Form 313.3 - H4</t>
  </si>
  <si>
    <t>Is Sum(Col A) = Form 313.3 - H5</t>
  </si>
  <si>
    <t>Net Claims total should equal Form 313.3 - H5</t>
  </si>
  <si>
    <t>D1a</t>
  </si>
  <si>
    <t>D1b</t>
  </si>
  <si>
    <t>Market Risk Interest rate risk on assets:
Mean Outcome (Ultimate)</t>
  </si>
  <si>
    <t>Market Risk Interest rate risk on assets:
Mean Outcome (Ultimate) should normally be zero or less.</t>
  </si>
  <si>
    <t>Class with highest vs 2nd highest mean claims</t>
  </si>
  <si>
    <t>Class with highest vs 3rd highest mean claims</t>
  </si>
  <si>
    <t>Class with 2nd highest vs 3rd highest mean claims</t>
  </si>
  <si>
    <t>F (Total)</t>
  </si>
  <si>
    <t>F (by Class)</t>
  </si>
  <si>
    <t>W1</t>
  </si>
  <si>
    <t>Is W1 = Sum(W2 + W3)</t>
  </si>
  <si>
    <t>Sum of Risk Margin allocated to Insurance Risk should equal the amounts credited to Premium and Reserve Risk.</t>
  </si>
  <si>
    <t>ENIDs</t>
  </si>
  <si>
    <t>=PY-1</t>
  </si>
  <si>
    <t>=PY-2</t>
  </si>
  <si>
    <t>=PY-3</t>
  </si>
  <si>
    <t>=PY-4</t>
  </si>
  <si>
    <t>=PY-5</t>
  </si>
  <si>
    <t>=PY-6</t>
  </si>
  <si>
    <r>
      <t xml:space="preserve">LCR </t>
    </r>
    <r>
      <rPr>
        <b/>
        <sz val="16"/>
        <color indexed="9"/>
        <rFont val="Arial"/>
        <family val="2"/>
      </rPr>
      <t>500 VALIDATIONS &amp; WARNINGS</t>
    </r>
  </si>
  <si>
    <r>
      <t xml:space="preserve">LCR </t>
    </r>
    <r>
      <rPr>
        <b/>
        <sz val="16"/>
        <color indexed="9"/>
        <rFont val="Arial"/>
        <family val="2"/>
      </rPr>
      <t>520 VALIDATIONS &amp; WARNINGS</t>
    </r>
  </si>
  <si>
    <r>
      <t xml:space="preserve">LCR </t>
    </r>
    <r>
      <rPr>
        <b/>
        <sz val="16"/>
        <color indexed="9"/>
        <rFont val="Arial"/>
        <family val="2"/>
      </rPr>
      <t>531 VALIDATIONS &amp; WARNINGS</t>
    </r>
  </si>
  <si>
    <r>
      <t xml:space="preserve">LCR </t>
    </r>
    <r>
      <rPr>
        <b/>
        <sz val="16"/>
        <color indexed="9"/>
        <rFont val="Arial"/>
        <family val="2"/>
      </rPr>
      <t>570 VALIDATIONS &amp; WARNINGS</t>
    </r>
  </si>
  <si>
    <t>Are reinsurance contract boundaries modelled explicitly?</t>
  </si>
  <si>
    <t>w: if '400.5 - 2A' = "No"</t>
  </si>
  <si>
    <t xml:space="preserve">Under the latest guidance, reinsurance contract boundaries should be modelled explicitly. </t>
  </si>
  <si>
    <t>It would be expected that the unincepted legally obliged reinsurance premium for the proposed YoA matches the amount stated in the LCR Form 312 (Technical Provisions)</t>
  </si>
  <si>
    <t>J6</t>
  </si>
  <si>
    <t>L5</t>
  </si>
  <si>
    <t>L8</t>
  </si>
  <si>
    <t>L9</t>
  </si>
  <si>
    <t>Is L9 = Form 309 C7</t>
  </si>
  <si>
    <t>Market Risk Interest Rate Risk: 1:200 Confidence (one-year)</t>
  </si>
  <si>
    <t>Market Risk Credit Risk: 1:200 Confidence (one-year)</t>
  </si>
  <si>
    <t>Market Risk Equity and Other Asset Risk: 1:200 Confidence (one-year)</t>
  </si>
  <si>
    <t>Market Risk Liquidity Risk: 1:200 Confidence (one-year)</t>
  </si>
  <si>
    <t>Market Risk Foreign Exchange Risk: 1:200 Confidence (one-year)</t>
  </si>
  <si>
    <t>Market Risk Other Risks: 1:200 Confidence (one-year)</t>
  </si>
  <si>
    <t>Market Risk Diversification Credit: 1:200 Confidence (one-year)</t>
  </si>
  <si>
    <t>Market Risk Diversified Total: 1:200 Confidence (one-year)</t>
  </si>
  <si>
    <t>Is G1 = Form 310 A1</t>
  </si>
  <si>
    <t>I10</t>
  </si>
  <si>
    <t>I11</t>
  </si>
  <si>
    <t>Is I1 = Form 309 C11</t>
  </si>
  <si>
    <t>Validation Name</t>
  </si>
  <si>
    <t>New</t>
  </si>
  <si>
    <t>Updated</t>
  </si>
  <si>
    <t>Existing</t>
  </si>
  <si>
    <t>Interest Rate Risk mean should equal the sum of the parts in 1a and 1b</t>
  </si>
  <si>
    <t xml:space="preserve">Interest rate risk on assets </t>
  </si>
  <si>
    <t>SCR (Ultimate) Split</t>
  </si>
  <si>
    <t>Reserve Risk - Quantitative Inputs</t>
  </si>
  <si>
    <t>Reserve Risk - Outputs</t>
  </si>
  <si>
    <t>Dependencies - Quantitative Inputs</t>
  </si>
  <si>
    <t>Dependencies - Outputs</t>
  </si>
  <si>
    <t>Reinsurance - Quantitative Inputs</t>
  </si>
  <si>
    <t>Reinsurance - Outputs</t>
  </si>
  <si>
    <t>Post Diversified Risks - Quantitative Inputs</t>
  </si>
  <si>
    <t>Form 541</t>
  </si>
  <si>
    <t>Post Diversified Risks - Outputs</t>
  </si>
  <si>
    <t>YOA SCR Inputs</t>
  </si>
  <si>
    <t>Form 561</t>
  </si>
  <si>
    <t>Form 562</t>
  </si>
  <si>
    <t>Reinsurance Contract Boundaries - Quantitative Inputs</t>
  </si>
  <si>
    <t>Analysis of Change</t>
  </si>
  <si>
    <t>Reinsurance Contract Boundaries - Outputs</t>
  </si>
  <si>
    <t>501 Premium Risk Excluding Catastrophe - Outputs</t>
  </si>
  <si>
    <t>502 Premium Risk Including Catastrophe - Quantitative Inputs</t>
  </si>
  <si>
    <t>500 Premium Risk Excluding Catastrophe - Quantitative Inputs</t>
  </si>
  <si>
    <t>503 Premium Risk Including Catastrophe - Outputs</t>
  </si>
  <si>
    <t>550 LCR vs SBF Reconciliation</t>
  </si>
  <si>
    <t>Premium Risk Excluding Catastrophe - Quantitative Inputs</t>
  </si>
  <si>
    <t>Premium Risk Excluding Catastrophe - Outputs</t>
  </si>
  <si>
    <t>Premium Risk Including Catastrophe - Quantitative Inputs</t>
  </si>
  <si>
    <t>Premium Risk Including Catastrophe - Outputs</t>
  </si>
  <si>
    <t>LCR vs SBF Reconciliation</t>
  </si>
  <si>
    <t>Analysis of Change Forms</t>
  </si>
  <si>
    <t>Assumed USD exchange rate</t>
  </si>
  <si>
    <t>LCR Forms</t>
  </si>
  <si>
    <t>·</t>
  </si>
  <si>
    <t>99.5th net claims percentile (F) should be greater than Mean Net Claims (A)</t>
  </si>
  <si>
    <t>Market Risk Interest rate risk on liabilities:
Mean Outcome (one-year)</t>
  </si>
  <si>
    <t>Market Risk Interest rate risk on assets:
Mean Outcome (one-year)</t>
  </si>
  <si>
    <t>L1a</t>
  </si>
  <si>
    <t>L1b</t>
  </si>
  <si>
    <t>Market Risk Interest rate risk on liabilities:
Mean Outcome (Ultimate) should normally be equal to 1:200 outcome.</t>
  </si>
  <si>
    <t>Is D1a = F1a</t>
  </si>
  <si>
    <t>U7</t>
  </si>
  <si>
    <t>One-year mean SCR</t>
  </si>
  <si>
    <t>V7</t>
  </si>
  <si>
    <t>Ultimate mean SCR</t>
  </si>
  <si>
    <t>W7</t>
  </si>
  <si>
    <t>99.5th - "RI credit risk loss on RI recovery"</t>
  </si>
  <si>
    <t>Should be equal to form 309, row 5, column G</t>
  </si>
  <si>
    <t>RI credit risk at the 99.5th percentile should match Form 309.2 - G5</t>
  </si>
  <si>
    <t>Total of SCR splits by open YOA should match Form 309.1 - B1</t>
  </si>
  <si>
    <r>
      <t xml:space="preserve">LCR </t>
    </r>
    <r>
      <rPr>
        <b/>
        <sz val="16"/>
        <color indexed="9"/>
        <rFont val="Arial"/>
        <family val="2"/>
      </rPr>
      <t>560 VALIDATIONS &amp; WARNINGS</t>
    </r>
  </si>
  <si>
    <t>ValidationStatus</t>
  </si>
  <si>
    <t>Pre-Populated</t>
  </si>
  <si>
    <t>ValidationType</t>
  </si>
  <si>
    <t>500.1(Row#)A</t>
  </si>
  <si>
    <t>500.1(Row#)B</t>
  </si>
  <si>
    <t>500.1(Row#)C</t>
  </si>
  <si>
    <t>500.1(Row#)D</t>
  </si>
  <si>
    <t>500.1 A Total</t>
  </si>
  <si>
    <t>500.1 B Total</t>
  </si>
  <si>
    <t>500.1 Sum(B)</t>
  </si>
  <si>
    <t>500.1 Sum(E)</t>
  </si>
  <si>
    <t>500.1 Sum(F)</t>
  </si>
  <si>
    <t>500.1 Sum(G)</t>
  </si>
  <si>
    <t>500.1 Sum(H)</t>
  </si>
  <si>
    <t>500.1 Sum(I)</t>
  </si>
  <si>
    <t>500.1 E Total</t>
  </si>
  <si>
    <t>500.1 F Total</t>
  </si>
  <si>
    <t>500.1 G Total</t>
  </si>
  <si>
    <t>500.1 H Total</t>
  </si>
  <si>
    <t>500.1 I Total</t>
  </si>
  <si>
    <t>500.1 Class Name with largest column B</t>
  </si>
  <si>
    <t>500.1 largest column B</t>
  </si>
  <si>
    <t>500.1 Class Name with 2nd largest column B</t>
  </si>
  <si>
    <t>500.1 2nd largest column B</t>
  </si>
  <si>
    <t>500.1 Class Name with 3rd largest column B</t>
  </si>
  <si>
    <t>500.1 3rd largest column B</t>
  </si>
  <si>
    <t>502.1 Class Name with largest column B</t>
  </si>
  <si>
    <t>502.1 largest column B</t>
  </si>
  <si>
    <t>502.1 Class Name with 2nd largest column B</t>
  </si>
  <si>
    <t>502.1 2nd largest column B</t>
  </si>
  <si>
    <t>502.1 Class Name with 3rd largest column B</t>
  </si>
  <si>
    <t>502.1 3rd largest column B</t>
  </si>
  <si>
    <t>Validation Code</t>
  </si>
  <si>
    <t>V30954</t>
  </si>
  <si>
    <t>V30955</t>
  </si>
  <si>
    <t>V30901</t>
  </si>
  <si>
    <t>V30902</t>
  </si>
  <si>
    <t>V30903</t>
  </si>
  <si>
    <t>V30951</t>
  </si>
  <si>
    <t>V30952</t>
  </si>
  <si>
    <t>V30953</t>
  </si>
  <si>
    <t>V30911</t>
  </si>
  <si>
    <t>V30956</t>
  </si>
  <si>
    <t>V30904</t>
  </si>
  <si>
    <t>V30905</t>
  </si>
  <si>
    <t>V30907</t>
  </si>
  <si>
    <t>V30908</t>
  </si>
  <si>
    <t>V30909</t>
  </si>
  <si>
    <t>V30910</t>
  </si>
  <si>
    <t>V30959</t>
  </si>
  <si>
    <t>V30960</t>
  </si>
  <si>
    <t>V30917</t>
  </si>
  <si>
    <t>V30918</t>
  </si>
  <si>
    <t>V30961</t>
  </si>
  <si>
    <t>V30962</t>
  </si>
  <si>
    <t>V30926</t>
  </si>
  <si>
    <t>V30963</t>
  </si>
  <si>
    <t>V30919</t>
  </si>
  <si>
    <t>V30934</t>
  </si>
  <si>
    <t>V30920</t>
  </si>
  <si>
    <t>V30935</t>
  </si>
  <si>
    <t>V30922</t>
  </si>
  <si>
    <t>V30937</t>
  </si>
  <si>
    <t>V30923</t>
  </si>
  <si>
    <t>V30938</t>
  </si>
  <si>
    <t>V30924</t>
  </si>
  <si>
    <t>V30939</t>
  </si>
  <si>
    <t>V30925</t>
  </si>
  <si>
    <t>V30940</t>
  </si>
  <si>
    <t>V30966</t>
  </si>
  <si>
    <t>V30967</t>
  </si>
  <si>
    <t>V30968</t>
  </si>
  <si>
    <t>V30969</t>
  </si>
  <si>
    <t>V30932</t>
  </si>
  <si>
    <t>V30946</t>
  </si>
  <si>
    <t>V30933</t>
  </si>
  <si>
    <t>V30947</t>
  </si>
  <si>
    <t>V30957</t>
  </si>
  <si>
    <t>V30958</t>
  </si>
  <si>
    <t>V30964</t>
  </si>
  <si>
    <t>V30965</t>
  </si>
  <si>
    <t>V31002</t>
  </si>
  <si>
    <t>V31003</t>
  </si>
  <si>
    <t>V31004</t>
  </si>
  <si>
    <t>V31005</t>
  </si>
  <si>
    <t>V31013</t>
  </si>
  <si>
    <t>V31007</t>
  </si>
  <si>
    <t>V31009</t>
  </si>
  <si>
    <t>V31010</t>
  </si>
  <si>
    <t>V31011</t>
  </si>
  <si>
    <t>V31012</t>
  </si>
  <si>
    <t>V31014</t>
  </si>
  <si>
    <t>V31015</t>
  </si>
  <si>
    <t>V31016</t>
  </si>
  <si>
    <t>V31017</t>
  </si>
  <si>
    <t>V31018</t>
  </si>
  <si>
    <t>V31019</t>
  </si>
  <si>
    <t>V31020</t>
  </si>
  <si>
    <t>V31021</t>
  </si>
  <si>
    <t>V31022</t>
  </si>
  <si>
    <t>V31023</t>
  </si>
  <si>
    <t>V31024</t>
  </si>
  <si>
    <t>V31001</t>
  </si>
  <si>
    <t>V31101</t>
  </si>
  <si>
    <t>V31107</t>
  </si>
  <si>
    <t>V31125</t>
  </si>
  <si>
    <t>V31109</t>
  </si>
  <si>
    <t>V31111</t>
  </si>
  <si>
    <t>V31126</t>
  </si>
  <si>
    <t>V31102</t>
  </si>
  <si>
    <t>V31127</t>
  </si>
  <si>
    <t>V31128</t>
  </si>
  <si>
    <t>V31114</t>
  </si>
  <si>
    <t>V31129</t>
  </si>
  <si>
    <t>V31130</t>
  </si>
  <si>
    <t>V31103</t>
  </si>
  <si>
    <t>V31115</t>
  </si>
  <si>
    <t>V31131</t>
  </si>
  <si>
    <t>V31132</t>
  </si>
  <si>
    <t>V31104</t>
  </si>
  <si>
    <t>V31116</t>
  </si>
  <si>
    <t>V31133</t>
  </si>
  <si>
    <t>V31134</t>
  </si>
  <si>
    <t>V31105</t>
  </si>
  <si>
    <t>V31117</t>
  </si>
  <si>
    <t>V31135</t>
  </si>
  <si>
    <t>V31136</t>
  </si>
  <si>
    <t>V31106</t>
  </si>
  <si>
    <t>V31118</t>
  </si>
  <si>
    <t>V31108</t>
  </si>
  <si>
    <t>V31137</t>
  </si>
  <si>
    <t>V31110</t>
  </si>
  <si>
    <t>V31121</t>
  </si>
  <si>
    <t>V31138</t>
  </si>
  <si>
    <t>V31112</t>
  </si>
  <si>
    <t>V31122</t>
  </si>
  <si>
    <t>V31139</t>
  </si>
  <si>
    <t>V31140</t>
  </si>
  <si>
    <t>V31141</t>
  </si>
  <si>
    <t>V31142</t>
  </si>
  <si>
    <t>V31143</t>
  </si>
  <si>
    <t>V31146</t>
  </si>
  <si>
    <t>V31148</t>
  </si>
  <si>
    <t>V31113</t>
  </si>
  <si>
    <t>V31147</t>
  </si>
  <si>
    <t>V31213</t>
  </si>
  <si>
    <t>V31214</t>
  </si>
  <si>
    <t>V31215</t>
  </si>
  <si>
    <t>V31201</t>
  </si>
  <si>
    <t>V31203</t>
  </si>
  <si>
    <t>V31204</t>
  </si>
  <si>
    <t>V31205</t>
  </si>
  <si>
    <t>V31218</t>
  </si>
  <si>
    <t>V31227</t>
  </si>
  <si>
    <t>V31228</t>
  </si>
  <si>
    <t>V31229</t>
  </si>
  <si>
    <t>V31220</t>
  </si>
  <si>
    <t>V31221</t>
  </si>
  <si>
    <t>V31305</t>
  </si>
  <si>
    <t>V31306</t>
  </si>
  <si>
    <t>V31307</t>
  </si>
  <si>
    <t>V31309</t>
  </si>
  <si>
    <t>V31310</t>
  </si>
  <si>
    <t>V31311</t>
  </si>
  <si>
    <t>V31312</t>
  </si>
  <si>
    <t>V31313</t>
  </si>
  <si>
    <t>V31314</t>
  </si>
  <si>
    <t>V31315</t>
  </si>
  <si>
    <t>V31316</t>
  </si>
  <si>
    <t>V31317</t>
  </si>
  <si>
    <t>V31318</t>
  </si>
  <si>
    <t>V31321</t>
  </si>
  <si>
    <t>V31322</t>
  </si>
  <si>
    <t>V31323</t>
  </si>
  <si>
    <t>V31324</t>
  </si>
  <si>
    <t>V31325</t>
  </si>
  <si>
    <t>V31326</t>
  </si>
  <si>
    <t>V31327</t>
  </si>
  <si>
    <t>V31328</t>
  </si>
  <si>
    <t>V31329</t>
  </si>
  <si>
    <t>V31330</t>
  </si>
  <si>
    <t>V31331</t>
  </si>
  <si>
    <t>V31332</t>
  </si>
  <si>
    <t>V31335</t>
  </si>
  <si>
    <t>V31336</t>
  </si>
  <si>
    <t>V31337</t>
  </si>
  <si>
    <t>V31338</t>
  </si>
  <si>
    <t>V31339</t>
  </si>
  <si>
    <t>V31340</t>
  </si>
  <si>
    <t>V31303</t>
  </si>
  <si>
    <t>V31308</t>
  </si>
  <si>
    <t>V31319</t>
  </si>
  <si>
    <t>V31320</t>
  </si>
  <si>
    <t>V31333</t>
  </si>
  <si>
    <t>V31334</t>
  </si>
  <si>
    <t>V31401</t>
  </si>
  <si>
    <t>V31402</t>
  </si>
  <si>
    <t>V31403</t>
  </si>
  <si>
    <t>V31404</t>
  </si>
  <si>
    <t>V31405</t>
  </si>
  <si>
    <t>V31406</t>
  </si>
  <si>
    <t>V31432</t>
  </si>
  <si>
    <t>V31433</t>
  </si>
  <si>
    <t>V31434</t>
  </si>
  <si>
    <t>V31407</t>
  </si>
  <si>
    <t>V31408</t>
  </si>
  <si>
    <t>V31409</t>
  </si>
  <si>
    <t>V31410</t>
  </si>
  <si>
    <t>V31411</t>
  </si>
  <si>
    <t>V31412</t>
  </si>
  <si>
    <t>V31413</t>
  </si>
  <si>
    <t>V31414</t>
  </si>
  <si>
    <t>V31415</t>
  </si>
  <si>
    <t>V31416</t>
  </si>
  <si>
    <t>V31417</t>
  </si>
  <si>
    <t>V31418</t>
  </si>
  <si>
    <t>V31419</t>
  </si>
  <si>
    <t>V31420</t>
  </si>
  <si>
    <t>V31421</t>
  </si>
  <si>
    <t>V31422</t>
  </si>
  <si>
    <t>V31423</t>
  </si>
  <si>
    <t>V31424</t>
  </si>
  <si>
    <t>V31425</t>
  </si>
  <si>
    <t>V31431</t>
  </si>
  <si>
    <t>V31426</t>
  </si>
  <si>
    <t>V31427</t>
  </si>
  <si>
    <t>V31428</t>
  </si>
  <si>
    <t>V31429</t>
  </si>
  <si>
    <t>V31430</t>
  </si>
  <si>
    <t>V31435</t>
  </si>
  <si>
    <t>V31436</t>
  </si>
  <si>
    <t>V31437</t>
  </si>
  <si>
    <t>V31438</t>
  </si>
  <si>
    <t>V31439</t>
  </si>
  <si>
    <t>V31440</t>
  </si>
  <si>
    <t>V31441</t>
  </si>
  <si>
    <t>V31442</t>
  </si>
  <si>
    <t>V31443</t>
  </si>
  <si>
    <t>V31444</t>
  </si>
  <si>
    <t>Market Risk Interest Rate Risk on liabilities: 1:200 Confidence should normally be zero or more</t>
  </si>
  <si>
    <t>Market Risk Interest Rate Risk on liabilities: 1:200 Confidence</t>
  </si>
  <si>
    <t>F1a</t>
  </si>
  <si>
    <t>F1b</t>
  </si>
  <si>
    <t>Market Risk Interest Rate Risk on assets: 1:200 Confidence</t>
  </si>
  <si>
    <t>Market Risk Interest Rate Risk on assets: 1:200 Confidence should normally be zero or more</t>
  </si>
  <si>
    <t>Market Risk Interest rate risk on liabilities:
Mean Outcome (one-year) should normally be zero or more.</t>
  </si>
  <si>
    <t>Market Risk Interest rate risk on assets:
Mean Outcome (one-year) should normally be zero or more.</t>
  </si>
  <si>
    <t>V400001</t>
  </si>
  <si>
    <t>V500002</t>
  </si>
  <si>
    <t>V500003</t>
  </si>
  <si>
    <t>V500004</t>
  </si>
  <si>
    <t>V500005</t>
  </si>
  <si>
    <t>V500006</t>
  </si>
  <si>
    <t>V500007</t>
  </si>
  <si>
    <t>V500008</t>
  </si>
  <si>
    <t>V500009</t>
  </si>
  <si>
    <t>V500011</t>
  </si>
  <si>
    <t>V500012</t>
  </si>
  <si>
    <t>V500013</t>
  </si>
  <si>
    <t>V500014</t>
  </si>
  <si>
    <t>V500015</t>
  </si>
  <si>
    <t>V500016</t>
  </si>
  <si>
    <t>V500017</t>
  </si>
  <si>
    <t>V500018</t>
  </si>
  <si>
    <t>V500019</t>
  </si>
  <si>
    <t>V500020</t>
  </si>
  <si>
    <t>V500021</t>
  </si>
  <si>
    <t>V500022</t>
  </si>
  <si>
    <t>V500023</t>
  </si>
  <si>
    <t>V500024</t>
  </si>
  <si>
    <t>V500025</t>
  </si>
  <si>
    <t>V502002</t>
  </si>
  <si>
    <t>V502003</t>
  </si>
  <si>
    <t>V502004</t>
  </si>
  <si>
    <t>V502005</t>
  </si>
  <si>
    <t>V502006</t>
  </si>
  <si>
    <t>V502007</t>
  </si>
  <si>
    <t>V502008</t>
  </si>
  <si>
    <t>V502009</t>
  </si>
  <si>
    <t>V502010</t>
  </si>
  <si>
    <t>V502011</t>
  </si>
  <si>
    <t>V502012</t>
  </si>
  <si>
    <t>V502013</t>
  </si>
  <si>
    <t>V502014</t>
  </si>
  <si>
    <t>V502015</t>
  </si>
  <si>
    <t>V502016</t>
  </si>
  <si>
    <t>V502017</t>
  </si>
  <si>
    <t>V502018</t>
  </si>
  <si>
    <t>V502019</t>
  </si>
  <si>
    <t>V502020</t>
  </si>
  <si>
    <t>V502021</t>
  </si>
  <si>
    <t>V502022</t>
  </si>
  <si>
    <t>V502023</t>
  </si>
  <si>
    <t>V502024</t>
  </si>
  <si>
    <t>V510001</t>
  </si>
  <si>
    <t>V510002</t>
  </si>
  <si>
    <t>V510003</t>
  </si>
  <si>
    <t>V510004</t>
  </si>
  <si>
    <t>V510005</t>
  </si>
  <si>
    <t>V510006</t>
  </si>
  <si>
    <t>V510007</t>
  </si>
  <si>
    <t>V510008</t>
  </si>
  <si>
    <t>V510009</t>
  </si>
  <si>
    <t>V510010</t>
  </si>
  <si>
    <t>V510011</t>
  </si>
  <si>
    <t>V510012</t>
  </si>
  <si>
    <t>V510014</t>
  </si>
  <si>
    <t>V510015</t>
  </si>
  <si>
    <t>V510016</t>
  </si>
  <si>
    <t>V510017</t>
  </si>
  <si>
    <t>V510018</t>
  </si>
  <si>
    <t>V510019</t>
  </si>
  <si>
    <t>V510020</t>
  </si>
  <si>
    <t>V510021</t>
  </si>
  <si>
    <t>V510022</t>
  </si>
  <si>
    <t>V510023</t>
  </si>
  <si>
    <t>V510024</t>
  </si>
  <si>
    <t>V510025</t>
  </si>
  <si>
    <t>V510026</t>
  </si>
  <si>
    <t>V520001</t>
  </si>
  <si>
    <t>V520002</t>
  </si>
  <si>
    <t>V520003</t>
  </si>
  <si>
    <t>V520004</t>
  </si>
  <si>
    <t>V520005</t>
  </si>
  <si>
    <t>V520006</t>
  </si>
  <si>
    <t>V520007</t>
  </si>
  <si>
    <t>V520008</t>
  </si>
  <si>
    <t>V520009</t>
  </si>
  <si>
    <t>V520010</t>
  </si>
  <si>
    <t>V520011</t>
  </si>
  <si>
    <t>V520012</t>
  </si>
  <si>
    <t>V520013</t>
  </si>
  <si>
    <t>V520014</t>
  </si>
  <si>
    <t>V520015</t>
  </si>
  <si>
    <t>V520016</t>
  </si>
  <si>
    <t>V520017</t>
  </si>
  <si>
    <t>V520018</t>
  </si>
  <si>
    <t>V520019</t>
  </si>
  <si>
    <t>V520020</t>
  </si>
  <si>
    <t>V520021</t>
  </si>
  <si>
    <t>V520024</t>
  </si>
  <si>
    <r>
      <t xml:space="preserve">LCR </t>
    </r>
    <r>
      <rPr>
        <b/>
        <sz val="16"/>
        <color indexed="9"/>
        <rFont val="Arial"/>
        <family val="2"/>
      </rPr>
      <t>530 VALIDATIONS &amp; WARNINGS</t>
    </r>
  </si>
  <si>
    <t>V550001</t>
  </si>
  <si>
    <t>V550002</t>
  </si>
  <si>
    <t>V570001</t>
  </si>
  <si>
    <r>
      <t>LCR Notes</t>
    </r>
    <r>
      <rPr>
        <b/>
        <sz val="10"/>
        <color theme="1" tint="0.24994659260841701"/>
        <rFont val="Arial"/>
        <family val="2"/>
      </rPr>
      <t xml:space="preserve"> (forms 309-314)</t>
    </r>
  </si>
  <si>
    <t>Is V7 = V1 + V4 + V5 + V6</t>
  </si>
  <si>
    <t>Total column I should match Total column I(i) diversified claims at the 99.5th percentile</t>
  </si>
  <si>
    <t>w: &lt;&gt; 312.2 D minus 312.2 K</t>
  </si>
  <si>
    <t>Is  C &gt;= A AND (A + B) &gt;= C ?</t>
  </si>
  <si>
    <t>Is  H &gt;= F AND (F + G) &gt;= H ?</t>
  </si>
  <si>
    <t>= 570.1 D Total (rev signage) / 1.35</t>
  </si>
  <si>
    <t>The difference in new business net premium from SBF and LCR should be consistent.</t>
  </si>
  <si>
    <t>The difference in new business net claims from SBF and LCR should be consistent.</t>
  </si>
  <si>
    <r>
      <t xml:space="preserve">LCR </t>
    </r>
    <r>
      <rPr>
        <b/>
        <sz val="16"/>
        <color indexed="9"/>
        <rFont val="Arial"/>
        <family val="2"/>
      </rPr>
      <t>562 VALIDATIONS &amp; WARNINGS</t>
    </r>
  </si>
  <si>
    <t>v: if &lt;0% OR &gt;100%</t>
  </si>
  <si>
    <t>Proportion of mean claims of SBF class allocated to model class should not be negative or exceed 100%.</t>
  </si>
  <si>
    <t>=SUM(F(i))</t>
  </si>
  <si>
    <t>RI credit risk loss on RI recovery</t>
  </si>
  <si>
    <t>Premium Risk includes catastrophe risk, and should be stated net of any underwriting profit offset.
Market Risk should be net of expected investment income (in excess of a risk free rate).</t>
  </si>
  <si>
    <t>P30901</t>
  </si>
  <si>
    <t>P31001</t>
  </si>
  <si>
    <t>P31002</t>
  </si>
  <si>
    <t>P31101</t>
  </si>
  <si>
    <t>P31102</t>
  </si>
  <si>
    <t>P31301</t>
  </si>
  <si>
    <t>P31401</t>
  </si>
  <si>
    <t>P31402</t>
  </si>
  <si>
    <t>P31403</t>
  </si>
  <si>
    <t>P31404</t>
  </si>
  <si>
    <t>P500001</t>
  </si>
  <si>
    <t>P520001</t>
  </si>
  <si>
    <t>P520002</t>
  </si>
  <si>
    <t>P520004</t>
  </si>
  <si>
    <t>P560001</t>
  </si>
  <si>
    <t>I (By Class)</t>
  </si>
  <si>
    <t>= C1 / C9 %</t>
  </si>
  <si>
    <t>= C4 / C9 %</t>
  </si>
  <si>
    <t>= C7 / C9 %</t>
  </si>
  <si>
    <t>= C8 / C9 %</t>
  </si>
  <si>
    <t>= E1 / E9 %</t>
  </si>
  <si>
    <t>= G1 / G9 %</t>
  </si>
  <si>
    <t>= I1 / I9 %</t>
  </si>
  <si>
    <t>= E4 / E9 %</t>
  </si>
  <si>
    <t>= G4 / G9 %</t>
  </si>
  <si>
    <t>= I4 / I9 %</t>
  </si>
  <si>
    <t>= E7 / E9 %</t>
  </si>
  <si>
    <t>= E8 / E9 %</t>
  </si>
  <si>
    <t>= G7 / G9 %</t>
  </si>
  <si>
    <t>= G8 / G9 %</t>
  </si>
  <si>
    <t>= I7 / I9 %</t>
  </si>
  <si>
    <t>= I8 / I9 %</t>
  </si>
  <si>
    <t>I
(1991 to CY)</t>
  </si>
  <si>
    <t>K
(1991 to PY-3)</t>
  </si>
  <si>
    <t>I
(PY)</t>
  </si>
  <si>
    <t>P31103</t>
  </si>
  <si>
    <t>v: if &lt;&gt; 0 &amp; 012 ULO = No</t>
  </si>
  <si>
    <t>K (PY+1)</t>
  </si>
  <si>
    <t>= D7</t>
  </si>
  <si>
    <t>= J7</t>
  </si>
  <si>
    <t>= F8</t>
  </si>
  <si>
    <t>= L8</t>
  </si>
  <si>
    <t>= I6</t>
  </si>
  <si>
    <t>= I7</t>
  </si>
  <si>
    <t>= G5</t>
  </si>
  <si>
    <t>500.1 B Total
+ SQRT(SUMXMY2 ( 500.1 B , 500.1 E ))</t>
  </si>
  <si>
    <t>500.1 B Total
+ SQRT(SUMXMY2 ( 500.1 B , 500.1 F ))</t>
  </si>
  <si>
    <t>500.1 B Total
+ SQRT(SUMXMY2 ( 500.1 B , 500.1 G ))</t>
  </si>
  <si>
    <t>500.1 B Total
+ SQRT(SUMXMY2 ( 500.1 B , 500.1 H ))</t>
  </si>
  <si>
    <t>500.1 B Total
+ SQRT(SUMXMY2 ( 500.1 B , 500.1 I ))</t>
  </si>
  <si>
    <t>= A1 - B1</t>
  </si>
  <si>
    <t>= A2 - B2</t>
  </si>
  <si>
    <t>Additional Quantitative Analysis</t>
  </si>
  <si>
    <t>If form 012 indicates that there are "Unincited Legal Obligations" then activate this validation: A, B, C, D, E, F, H, I, J, K, L, M, N, P should be greater than zero</t>
  </si>
  <si>
    <t>If form 012 indicates that there are no "Unincited Legal Obligations" then activate this validation: A, B, C, D, E, F, H, I, J, K, L, M, N, P must be zero</t>
  </si>
  <si>
    <t>V31445</t>
  </si>
  <si>
    <t>V520028</t>
  </si>
  <si>
    <t>V530001</t>
  </si>
  <si>
    <t>V560001</t>
  </si>
  <si>
    <t>V562001</t>
  </si>
  <si>
    <t>V531001</t>
  </si>
  <si>
    <t>530 F1 / ABS (530 F3)</t>
  </si>
  <si>
    <t>V31446</t>
  </si>
  <si>
    <t>V31447</t>
  </si>
  <si>
    <t>V31448</t>
  </si>
  <si>
    <t>V31449</t>
  </si>
  <si>
    <t>502.1(Row#)A</t>
  </si>
  <si>
    <t>502.1(Row#)B</t>
  </si>
  <si>
    <t>502.1(Row#)C</t>
  </si>
  <si>
    <t>502.1(Row#)D</t>
  </si>
  <si>
    <t>502.1 A Total</t>
  </si>
  <si>
    <t>502.1 B Total</t>
  </si>
  <si>
    <t>Class of Business n</t>
  </si>
  <si>
    <t>500.1(Row#)E / 501.1(Row#)Net Premium</t>
  </si>
  <si>
    <t>500.1(Row#)F / 501.1(Row#)Net Premium</t>
  </si>
  <si>
    <t>500.1(Row#)G / 501.1(Row#)Net Premium</t>
  </si>
  <si>
    <t>500.1(Row#)H / 501.1(Row#)Net Premium</t>
  </si>
  <si>
    <t>500.1(Row#)I / 501.1(Row#)Net Premium</t>
  </si>
  <si>
    <t>500.1(Row#)I(i) / 501.1(Row#)Net Premium</t>
  </si>
  <si>
    <t>501.1(Row#)Mean Net Claims / 501.1(Row#)Net Premium</t>
  </si>
  <si>
    <t>501.1 Mean Net Claims Total / 501.1 Net Premium Total</t>
  </si>
  <si>
    <t>500.1 E Total / 501.1 Net Premium Total</t>
  </si>
  <si>
    <t>500.1 F Total / 501.1 Net Premium Total</t>
  </si>
  <si>
    <t>500.1 G Total / 501.1 Net Premium Total</t>
  </si>
  <si>
    <t>500.1 H Total / 501.1 Net Premium Total</t>
  </si>
  <si>
    <t>500.1 I Total / 501.1 Net Premium Total</t>
  </si>
  <si>
    <t>500.1 I(i) Total / 501.1 Net Premium Total</t>
  </si>
  <si>
    <t>500.1 A All other</t>
  </si>
  <si>
    <t>500.1 B All other</t>
  </si>
  <si>
    <t>501.1 Mean Net Claims All other / 501.1 Net Premium All other</t>
  </si>
  <si>
    <t>500.1 E All other / 501.1 Net Premium All other</t>
  </si>
  <si>
    <t>500.1 F All other / 501.1 Net Premium All other</t>
  </si>
  <si>
    <t>500.1 G All other / 501.1 Net Premium All other</t>
  </si>
  <si>
    <t>500.1 H All other / 501.1 Net Premium All other</t>
  </si>
  <si>
    <t>500.1 I All other / 501.1 Net Premium All other</t>
  </si>
  <si>
    <t>500.1 I(i) All other / 501.1 Net Premium All other</t>
  </si>
  <si>
    <t>500.1 C All other</t>
  </si>
  <si>
    <t>500.1 D All other</t>
  </si>
  <si>
    <t>502.1 A All other</t>
  </si>
  <si>
    <t>502.1 B All other</t>
  </si>
  <si>
    <t>502.1 C All other</t>
  </si>
  <si>
    <t>502.1 D All other</t>
  </si>
  <si>
    <t>503.1(Row#)Mean Net Claims / 503.1(Row#)Net Premium</t>
  </si>
  <si>
    <t>502.1(Row#)E / 503.1(Row#)Net Premium</t>
  </si>
  <si>
    <t>502.1(Row#)F / 503.1(Row#)Net Premium</t>
  </si>
  <si>
    <t>502.1(Row#)G / 503.1(Row#)Net Premium</t>
  </si>
  <si>
    <t>502.1(Row#)H / 503.1(Row#)Net Premium</t>
  </si>
  <si>
    <t>502.1(Row#)I / 503.1(Row#)Net Premium</t>
  </si>
  <si>
    <t>502.1(Row#)I(i) / 503.1(Row#)Net Premium</t>
  </si>
  <si>
    <t>503.1 Mean Net Claims All other / 503.1 Net Premium All other</t>
  </si>
  <si>
    <t>502.1 E All other / 503.1 Net Premium All other</t>
  </si>
  <si>
    <t>502.1 F All other / 503.1 Net Premium All other</t>
  </si>
  <si>
    <t>502.1 G All other / 503.1 Net Premium All other</t>
  </si>
  <si>
    <t>502.1 H All other / 503.1 Net Premium All other</t>
  </si>
  <si>
    <t>502.1 I All other / 503.1 Net Premium All other</t>
  </si>
  <si>
    <t>502.1 I(i) All other / 503.1 Net Premium All other</t>
  </si>
  <si>
    <t>503.1 Mean Net Claims Total / 503.1 Net Premium Total</t>
  </si>
  <si>
    <t>502.1 E Total / 503.1 Net Premium Total</t>
  </si>
  <si>
    <t>502.1 F Total / 503.1 Net Premium Total</t>
  </si>
  <si>
    <t>502.1 G Total / 503.1 Net Premium Total</t>
  </si>
  <si>
    <t>502.1 H Total / 503.1 Net Premium Total</t>
  </si>
  <si>
    <t>502.1 I Total / 503.1 Net Premium Total</t>
  </si>
  <si>
    <t>502.1 I(i) Total / 503.1 Net Premium Total</t>
  </si>
  <si>
    <t>502.1 B Total
+ SQRT(SUMXMY2 ( 502.1 B , 502.1 E ))</t>
  </si>
  <si>
    <t>502.1 B Total
+ SQRT(SUMXMY2 ( 502.1 B , 502.1 F ))</t>
  </si>
  <si>
    <t>502.1 B Total
+ SQRT(SUMXMY2 ( 502.1 B , 502.1 G ))</t>
  </si>
  <si>
    <t>502.1 B Total
+ SQRT(SUMXMY2 ( 502.1 B , 502.1 H ))</t>
  </si>
  <si>
    <t>502.1 B Total
+ SQRT(SUMXMY2 ( 502.1 B , 502.1 I ))</t>
  </si>
  <si>
    <t>Test Class of Business n</t>
  </si>
  <si>
    <t>510.1 Class Name with largest column B</t>
  </si>
  <si>
    <t>510.1 largest column B</t>
  </si>
  <si>
    <t>510.1 Class Name with 2nd largest column B</t>
  </si>
  <si>
    <t>510.1 2nd largest column B</t>
  </si>
  <si>
    <t>510.1 Class Name with 3rd largest column B</t>
  </si>
  <si>
    <t>510.1 3rd largest column B</t>
  </si>
  <si>
    <t>510.1(Row#)A</t>
  </si>
  <si>
    <t>510.1 A All other</t>
  </si>
  <si>
    <t>510.1 A Total</t>
  </si>
  <si>
    <t>502.1 Sum(B)</t>
  </si>
  <si>
    <t>502.1 Sum(E)</t>
  </si>
  <si>
    <t>502.1 Sum(F)</t>
  </si>
  <si>
    <t>502.1 Sum(G)</t>
  </si>
  <si>
    <t>502.1 Sum(H)</t>
  </si>
  <si>
    <t>502.1 Sum(I)</t>
  </si>
  <si>
    <t>502.1 E Total</t>
  </si>
  <si>
    <t>502.1 F Total</t>
  </si>
  <si>
    <t>502.1 G Total</t>
  </si>
  <si>
    <t>502.1 H Total</t>
  </si>
  <si>
    <t>502.1 I Total</t>
  </si>
  <si>
    <t>510.1 Sum(B)</t>
  </si>
  <si>
    <t>510.1 Sum(E)</t>
  </si>
  <si>
    <t>510.1 Sum(F)</t>
  </si>
  <si>
    <t>510.1 B Total</t>
  </si>
  <si>
    <t>510.1 E Total</t>
  </si>
  <si>
    <t>510.1 F Total</t>
  </si>
  <si>
    <t>= 520.5 V2 + 520.5 W2</t>
  </si>
  <si>
    <t>= 520.5 V1 + 520.5 W1</t>
  </si>
  <si>
    <t>= 99.5th minus Mean</t>
  </si>
  <si>
    <t>500.1(Row#)E / 501.2(Row#)Mean Net Claims</t>
  </si>
  <si>
    <t>500.1(Row#)F / 501.2(Row#)Mean Net Claims</t>
  </si>
  <si>
    <t>500.1(Row#)G / 501.2(Row#)Mean Net Claims</t>
  </si>
  <si>
    <t>500.1(Row#)H / 501.2(Row#)Mean Net Claims</t>
  </si>
  <si>
    <t>500.1(Row#)I / 501.2(Row#)Mean Net Claims</t>
  </si>
  <si>
    <t>500.1(Row#)I(i) / 501.2(Row#)Mean Net Claims</t>
  </si>
  <si>
    <t>500.1 E All other / 501.2 Mean Net Claims All other</t>
  </si>
  <si>
    <t>500.1 F All other / 501.2 Mean Net Claims All other</t>
  </si>
  <si>
    <t>500.1 G All other / 501.2 Mean Net Claims All other</t>
  </si>
  <si>
    <t>500.1 H All other / 501.2 Mean Net Claims All other</t>
  </si>
  <si>
    <t>500.1 I All other / 501.2 Mean Net Claims All other</t>
  </si>
  <si>
    <t>500.1 I(i) All other / 501.2 Mean Net Claims All other</t>
  </si>
  <si>
    <t>500.1 E Total / 501.2 Mean Net Claims Total</t>
  </si>
  <si>
    <t>500.1 F Total / 501.2 Mean Net Claims Total</t>
  </si>
  <si>
    <t>500.1 G Total / 501.2 Mean Net Claims Total</t>
  </si>
  <si>
    <t>500.1 H Total / 501.2 Mean Net Claims Total</t>
  </si>
  <si>
    <t>500.1 I Total / 501.2 Mean Net Claims Total</t>
  </si>
  <si>
    <t>500.1 I(i) Total / 501.2 Mean Net Claims Total</t>
  </si>
  <si>
    <t>502.1(Row#)E / 503.2(Row#)Mean Net Claims</t>
  </si>
  <si>
    <t>502.1(Row#)F / 503.2(Row#)Mean Net Claims</t>
  </si>
  <si>
    <t>502.1(Row#)G / 503.2(Row#)Mean Net Claims</t>
  </si>
  <si>
    <t>502.1(Row#)H / 503.2(Row#)Mean Net Claims</t>
  </si>
  <si>
    <t>502.1(Row#)I / 503.2(Row#)Mean Net Claims</t>
  </si>
  <si>
    <t>502.1(Row#)I(i) / 503.2(Row#)Mean Net Claims</t>
  </si>
  <si>
    <t>502.1 E All other / 503.2 Mean Net Claims All other</t>
  </si>
  <si>
    <t>502.1 F All other / 503.2 Mean Net Claims All other</t>
  </si>
  <si>
    <t>502.1 G All other / 503.2 Mean Net Claims All other</t>
  </si>
  <si>
    <t>502.1 H All other / 503.2 Mean Net Claims All other</t>
  </si>
  <si>
    <t>502.1 I All other / 503.2 Mean Net Claims All other</t>
  </si>
  <si>
    <t>502.1 I(i) All other / 503.2 Mean Net Claims All other</t>
  </si>
  <si>
    <t>502.1 E Total / 503.2 Mean Net Claims Total</t>
  </si>
  <si>
    <t>502.1 F Total / 503.2 Mean Net Claims Total</t>
  </si>
  <si>
    <t>502.1 G Total / 503.2 Mean Net Claims Total</t>
  </si>
  <si>
    <t>502.1 H Total / 503.2 Mean Net Claims Total</t>
  </si>
  <si>
    <t>502.1 I Total / 503.2 Mean Net Claims Total</t>
  </si>
  <si>
    <t>502.1 I(i) Total / 503.2 Mean Net Claims Total</t>
  </si>
  <si>
    <t>510.1(Row#)E / 511.1(Row#)Mean Net Claims</t>
  </si>
  <si>
    <t>510.1(Row#)F / 511.1(Row#)Mean Net Claims</t>
  </si>
  <si>
    <t>510.1(Row#)G / 511.1(Row#)Mean Net Claims</t>
  </si>
  <si>
    <t>510.1(Row#)I(i) / 511.1(Row#)Mean Net Claims</t>
  </si>
  <si>
    <t>510.1 E All other / 511.1 Mean Net Claims All other</t>
  </si>
  <si>
    <t>510.1 F All other / 511.1 Mean Net Claims All other</t>
  </si>
  <si>
    <t>510.1 E Total / 511.1 Mean Net Claims Total</t>
  </si>
  <si>
    <t>510.1 F Total / 511.1 Mean Net Claims Total</t>
  </si>
  <si>
    <t>= 521.5 Mean Insurance Risk (SST)
 + SQRT(SUMXMY2 ( Premium risk 99.5th : Reserve risk 99.5th , Premium risk Mean : Reserve risk Mean ))</t>
  </si>
  <si>
    <t>= 520.5 V4</t>
  </si>
  <si>
    <t>= 520.5 V5</t>
  </si>
  <si>
    <t>= 520.5 V6</t>
  </si>
  <si>
    <t>= 520.5 V7 + 520.5 W1</t>
  </si>
  <si>
    <t>= 520.5 Y4</t>
  </si>
  <si>
    <t>= 520.5 Y5</t>
  </si>
  <si>
    <t>= 520.5 Y6</t>
  </si>
  <si>
    <t>= 521.6 Mean SCR (SST)
+ SQRT(SUMXMY2 ( [521.6 Mean: Insurance risk, Credit risk, Market risk, Operational risk] , [521.6 99.5th: Insurance risk, Credit risk, Market risk, Operational risk] ))</t>
  </si>
  <si>
    <t>= 520.6 Z2 + 520.6 AA2</t>
  </si>
  <si>
    <t>= 520.5 V3 + 520.5 W3</t>
  </si>
  <si>
    <t>= 520.6 Z1 + 520.6 AA1</t>
  </si>
  <si>
    <t>= 521.7 Mean Insurance risk Exc Cat: Fully Dependent minus Modelled</t>
  </si>
  <si>
    <t>= 521.7 99.5th Insurance risk Exc Cat: Fully Dependent minus Modelled</t>
  </si>
  <si>
    <t>= 521.7 Mean Insurance risk Exc Cat: Modelled minus SST</t>
  </si>
  <si>
    <t>= 521.7 99.5th Insurance risk Exc Cat: Modelled minus SST</t>
  </si>
  <si>
    <t>= 521.7 Mean Insurance risk Exc Cat (SST)
 + SQRT(SUMXMY2 ( [521.7 Mean: Premium risk Exc Cat, Reserve risk] , [521.7 99.5th: Premium risk Exc Cat, Reserve risk] ))</t>
  </si>
  <si>
    <t>= 530 A1</t>
  </si>
  <si>
    <t>= 530 A2</t>
  </si>
  <si>
    <t>= 530 A3</t>
  </si>
  <si>
    <t>= 530 B1</t>
  </si>
  <si>
    <t>= 530 B2</t>
  </si>
  <si>
    <t>= 530 B3</t>
  </si>
  <si>
    <t>= 530 C1</t>
  </si>
  <si>
    <t>= 530 C2</t>
  </si>
  <si>
    <t>= 530 C3</t>
  </si>
  <si>
    <t>= 530 D1</t>
  </si>
  <si>
    <t>= 530 D2</t>
  </si>
  <si>
    <t>= 530 D3</t>
  </si>
  <si>
    <t>= 530 E1</t>
  </si>
  <si>
    <t>= 530 E2</t>
  </si>
  <si>
    <t>= 530 E3</t>
  </si>
  <si>
    <t>= 530 F1</t>
  </si>
  <si>
    <t>= 530 F2</t>
  </si>
  <si>
    <t>= 530 F3</t>
  </si>
  <si>
    <t>= 540.2 C1 / 540.3 E9</t>
  </si>
  <si>
    <t>= 540.2 D1 / 540.3 F9</t>
  </si>
  <si>
    <t>= 311.2 PY YoA col L</t>
  </si>
  <si>
    <t>= 313.1 D1</t>
  </si>
  <si>
    <t>= 314.1 A2 
(rev signage)</t>
  </si>
  <si>
    <t>= 520.5 W2</t>
  </si>
  <si>
    <t>= SUM(A)</t>
  </si>
  <si>
    <t>= 309.1 B1</t>
  </si>
  <si>
    <t>= 571.1 Final SCR * 0.35</t>
  </si>
  <si>
    <t>= 571.1 Final SCR + 571.1 Economic Capital Uplift</t>
  </si>
  <si>
    <t>= SUM(A)
v: if &lt;&gt; 313.3 H5</t>
  </si>
  <si>
    <t>Does I Total = I(i) Total</t>
  </si>
  <si>
    <t>F Total</t>
  </si>
  <si>
    <t>Does F Total = F(i) Total</t>
  </si>
  <si>
    <t xml:space="preserve">
Complete the table below for total insurance risk and market risk. Enter all figures as % to four decimal places.
For market risk, the break even percentile corresponds to the percentile of the distribution at which a profit is realised from the different sources of market risk (i.e. favourable movements on foreign exchange, interest rate, equity prices, and so on). 
For insurance risk, the break-even percentile corresponds to the percentile of the distribution at which point at which an insurance loss (both underwriting and reserve) occurs. 
See the preceding question for an example of how to calculate exceedance probabilities.
</t>
  </si>
  <si>
    <t>Complete the table for Insurance Risk excluding catastrophe on an ultimate basis.
 • Insurance Risk excluding catastrophe (Row 1) should include all earned claims, and unearned claims excluding catastrophe, i.e. consistent with figures reported in 500 and 510.
 • The total mean catastrophe risk and insurance risk excluding catastrophe should equal to mean insurance risk, i.e. Z1 + Z3 = 'Form 314.1 - A1'.
 • The total mean catastrophe risk and premium risk excluding catastrophe should equal to mean premium risk, i.e. Z2 + Z3 = 'Form 314.1 - A2'.</t>
  </si>
  <si>
    <t>P520003</t>
  </si>
  <si>
    <t>Is U7 = U1 + U4 + U5 + U6</t>
  </si>
  <si>
    <t>The third step is to calculate the averages of the SCR risk types over the range of simulations determined in Question 1.
For example, if you entered 50,000 simulations, the upper bound will be simulation 49781, and the lower bound will be simulation 49720. The value entered for one-year insurance risk should be the average value of insurance risk over simulations 49720 through 49781, after sorting the one-year simulations in ascending order of the one-year balance sheet position.
The CI SCR is the average of the simulated balance sheet positions over the range.
If your submitted SCR is based on outputs from several runs, you may either derive the averages from a single run, or from an average of all runs combined.
Enter all figures in GBP units.</t>
  </si>
  <si>
    <t>Should be less than 2% OR ABS(D1) can be more than 2% ONLY where absolute difference (ABS(C1)) is less than £1m.</t>
  </si>
  <si>
    <t>Should be less than 2% OR ABS(D2) can be more than 2% ONLY where absolute difference (ABS(C2)) is less than £1m.</t>
  </si>
  <si>
    <t xml:space="preserve">
A mapping of model classes to those submitted in the SBF is required as part of the process to understand differences between the Lloyd's Internal Model and syndicates' internal models (CCK vs LCR). This will allow Lloyd's to conduct more granular analysis and therefore to pinpoint material areas of deviation in methodology and assumptions.
Complete the table below for the proposed YoA. To insert multiple rows, right click any row and select option.
• The model class names should be those used in your internal model.
• The SBF class names should be those submitted in the SBF for the proposed YoA.
• Proportions provided should be for ultimate net claims.
• Where multiple SBF classes are included in a model class please repeat the model class name as many times as needed before moving on to the next model class.
• Proportions of mean claims should be in % to 1 d.p.
</t>
  </si>
  <si>
    <t xml:space="preserve">
The table shows the impact of the reinsurance contract boundaries adjustment on the SCR. The SCR is adjusted to ensure the TPs + SCR + ECU is unaffected by the re-allocation of reinsurance premium.
The adjustment involves consideration of the impact on QSR technical provisions and the SCR. If the latest reinsurance contract boundaries guidance is implemented in the model the SCR decreases as a result of movement of reinsurance premium to technical provisions. Since the ECU is applied to the SCR any technical provisions increase is reduced by this factor. 
The graph below shows the two stages of the adjustment, showing that the capital stack after the adjustment(s) is equivalent to the capital stack prior to the change in guidance.
No inputs are required for this section.</t>
  </si>
  <si>
    <t>Q2 QSR Technical Provisions reinsurance contract boundaries adjustment to SCR</t>
  </si>
  <si>
    <t xml:space="preserve">
This is the calculated reinsurance contract boundaries adjustment which will auto-populate in LCR form 309, section 1, row 2 column B.
No inputs are required for this section.</t>
  </si>
  <si>
    <t>= 314.1 A2</t>
  </si>
  <si>
    <t>= 314.1 A3</t>
  </si>
  <si>
    <t>= 520.5 W3</t>
  </si>
  <si>
    <t>v: if empty</t>
  </si>
  <si>
    <t>v: if empty
w: if &lt;&gt; Reference Data</t>
  </si>
  <si>
    <t>LinkedSBF</t>
  </si>
  <si>
    <t>None</t>
  </si>
  <si>
    <t>v: if empty
w: if &lt;&gt; Reference Data
w: if Yes and Run-Off</t>
  </si>
  <si>
    <t>V01201</t>
  </si>
  <si>
    <t>Active / Run-Off</t>
  </si>
  <si>
    <t>One Items in each category must be entered</t>
  </si>
  <si>
    <t>V01202</t>
  </si>
  <si>
    <t>V01203</t>
  </si>
  <si>
    <t>V01204</t>
  </si>
  <si>
    <t>V01205</t>
  </si>
  <si>
    <t>V01206</t>
  </si>
  <si>
    <t>Life / Non-Life</t>
  </si>
  <si>
    <t>Unincepted Legal Obligations</t>
  </si>
  <si>
    <t>SBF Linked Return</t>
  </si>
  <si>
    <t>USD Exchange Rate</t>
  </si>
  <si>
    <t>Incorrect syndicate status selected</t>
  </si>
  <si>
    <t>Run Off/RITC Syndicates cannot have Unincepted legal Obligations (ULO)</t>
  </si>
  <si>
    <t>Active Syndicates LCR must be linked to an SBF</t>
  </si>
  <si>
    <t>Exchange rate entered should match the June / Year end plan rate</t>
  </si>
  <si>
    <t>Does the selection match the Reference Data maintained by the syndicate?</t>
  </si>
  <si>
    <t>Does USD match SBF?</t>
  </si>
  <si>
    <t>Active linked SBF</t>
  </si>
  <si>
    <t>USD match SBF</t>
  </si>
  <si>
    <t>Run-Off ULO</t>
  </si>
  <si>
    <t>Do Run Off/RITC Syndicates have no Unincepted legal Obligations (ULO)?</t>
  </si>
  <si>
    <t>LCR Syndicate Type</t>
  </si>
  <si>
    <t>Form 012</t>
  </si>
  <si>
    <t>w: if &gt; C1</t>
  </si>
  <si>
    <t>w: if &gt; C7</t>
  </si>
  <si>
    <t>w: if &gt; G1
w: if &lt; E1</t>
  </si>
  <si>
    <t>w: if &gt; G4
w: if &lt; E4</t>
  </si>
  <si>
    <t>w: if &gt; G7
w: if &lt; E7</t>
  </si>
  <si>
    <t>w: if &gt; G8
w: if &lt; E8</t>
  </si>
  <si>
    <t>w: if &gt; C8</t>
  </si>
  <si>
    <t>w: if Active &amp; = C2 + C3
v: if &gt; C2 + C3</t>
  </si>
  <si>
    <t>w: if Active &amp; = G2 + G3
v: if &gt; G2 + G3</t>
  </si>
  <si>
    <t>w: if Active &amp; = C5 + C6
v: if &gt; C5 + C6</t>
  </si>
  <si>
    <t>w: if Active &amp; = G5 + G6
v: if &gt; G5 + G6</t>
  </si>
  <si>
    <t>v: if &lt; B1</t>
  </si>
  <si>
    <t>v: if &lt; B2</t>
  </si>
  <si>
    <t>= 571.2</t>
  </si>
  <si>
    <t>= 312.2 H</t>
  </si>
  <si>
    <t>w: if = G2 + G3
v: if &gt; G2 + G3</t>
  </si>
  <si>
    <t>w: if = I2 + I3
v: if &gt; I2 + I3</t>
  </si>
  <si>
    <t>= 012 USD rate</t>
  </si>
  <si>
    <t>= A1 - B1 - C1</t>
  </si>
  <si>
    <t>= A2 - B2 - C2</t>
  </si>
  <si>
    <t>= F2 + F3</t>
  </si>
  <si>
    <t>= H2 + H3</t>
  </si>
  <si>
    <t>= F1 + F4 + F5</t>
  </si>
  <si>
    <t>= G1 + G4 + G5</t>
  </si>
  <si>
    <t>= H1 + H4 + H5</t>
  </si>
  <si>
    <t>= F6 + F7
v: if &lt;&gt; 311 A1</t>
  </si>
  <si>
    <t>= G6 + G7
v: if &lt;&gt; 311 G1</t>
  </si>
  <si>
    <t>= H6 + H7
v: if &lt;&gt; 311 A3</t>
  </si>
  <si>
    <t>= I6 + I7
v: if &lt;&gt; 311 G3</t>
  </si>
  <si>
    <t>= A + B - C - D + E + F</t>
  </si>
  <si>
    <t>= H + I - J - K + L + M + N</t>
  </si>
  <si>
    <t>= O + P</t>
  </si>
  <si>
    <t>= J + K</t>
  </si>
  <si>
    <t>= I + J + K</t>
  </si>
  <si>
    <t>= E1 + E4 + E7 + E8</t>
  </si>
  <si>
    <t>=  F1 + F4 + F7 + F8</t>
  </si>
  <si>
    <t>=  I1 + I4 + I7 + I8</t>
  </si>
  <si>
    <t>=  J1 + J4 + J7 + J8</t>
  </si>
  <si>
    <t>= C9 + C10
v: if &lt;&gt; E9</t>
  </si>
  <si>
    <t>= D1 + D4 + D7 + D8</t>
  </si>
  <si>
    <t>= C1 + C4 + C7 + C8</t>
  </si>
  <si>
    <t>= G1 + G4 + G7 + G8</t>
  </si>
  <si>
    <t>= H1 + H4 + H7 + H8</t>
  </si>
  <si>
    <t>w: if &lt; H
v: if &lt;&gt; 0 &amp; ULO = No
w: if = 0 &amp; ULO = Yes</t>
  </si>
  <si>
    <t>w: if &lt; K
v: if &lt;&gt; 0 &amp; ULO = No
w: if = 0 &amp; ULO = Yes</t>
  </si>
  <si>
    <t>w: if &lt; L
v: if &lt;&gt; 0 &amp; ULO = No
w: if = 0 &amp; ULO = Yes</t>
  </si>
  <si>
    <t>w: if &gt; A + B
v: if &lt;&gt; 0 &amp; ULO = No
w: if = 0 &amp; ULO = Yes</t>
  </si>
  <si>
    <t>w: if &gt; D minus E
v: if &lt;&gt; 0 &amp; ULO = No
w: if = 0 &amp; ULO = Yes</t>
  </si>
  <si>
    <t>w: if =0 &amp; A &lt;&gt; 0
v: if &lt;&gt; 0 &amp; ULO = No
w: if = 0 &amp; ULO = Yes</t>
  </si>
  <si>
    <t>w: if &gt; H + I
v: if &lt;&gt; 0 &amp; ULO = No
w: if = 0 &amp; ULO = Yes</t>
  </si>
  <si>
    <t>w: if =0 &amp; D &lt;&gt; 0
v: if &lt;&gt; 0 &amp; ULO = No
w: if = 0 &amp; ULO = Yes</t>
  </si>
  <si>
    <t>w: if =0 &amp; E &lt;&gt; 0
v: if &lt;&gt; 0 &amp; ULO = No
w: if = 0 &amp; ULO = Yes</t>
  </si>
  <si>
    <t>w: if &gt; K minus L
v: if &lt;&gt; 0 &amp; ULO = No
w: if = 0 &amp; ULO = Yes</t>
  </si>
  <si>
    <t>v: if &lt;&gt; 0 &amp; ULO = No
w: if = 0 &amp; ULO = Yes</t>
  </si>
  <si>
    <t>w: if -ve</t>
  </si>
  <si>
    <t>w: if +ve</t>
  </si>
  <si>
    <t>w: if -ve
w: if &gt; 0 &amp; Run-Off</t>
  </si>
  <si>
    <t>w: if &lt; H
w: if -ve</t>
  </si>
  <si>
    <t xml:space="preserve"> w: if &gt; A + B
w: if -ve</t>
  </si>
  <si>
    <t>w: if &lt; K
w: if -ve</t>
  </si>
  <si>
    <t>w: if &lt; L
w: if -ve</t>
  </si>
  <si>
    <t>w: if &gt; D minus E
w: if -ve</t>
  </si>
  <si>
    <t>w: if =0 &amp; A &lt;&gt; 0
w: if -ve</t>
  </si>
  <si>
    <t>w: if &gt; H + I
w: if -ve</t>
  </si>
  <si>
    <t>w: if =0 &amp; D &lt;&gt; 0
w: if -ve</t>
  </si>
  <si>
    <t>w: if =0 &amp; E &lt;&gt; 0
w: if -ve</t>
  </si>
  <si>
    <t>w: if &gt; K minus L
w: if -ve</t>
  </si>
  <si>
    <t>v: if -ve</t>
  </si>
  <si>
    <t>v: if -ve
v: if &lt; B1</t>
  </si>
  <si>
    <t>v: if -ve
v: if &lt; C1</t>
  </si>
  <si>
    <t>v: if -ve
v: if &lt; D1</t>
  </si>
  <si>
    <t>v: if -ve
v: if &lt; E1</t>
  </si>
  <si>
    <t>v: if -ve
v: if &lt; F1</t>
  </si>
  <si>
    <t>v: if -ve
v: if &lt; G1</t>
  </si>
  <si>
    <t>v: if -ve
w: if &lt; A1</t>
  </si>
  <si>
    <t>v: if -ve
w: if &lt; G1</t>
  </si>
  <si>
    <t>v: if -ve
v: if &lt; B3</t>
  </si>
  <si>
    <t>v: if -ve
v: if &lt; C3</t>
  </si>
  <si>
    <t>v: if -ve
v: if &lt; D3</t>
  </si>
  <si>
    <t>v: if -ve
v: if &lt; E3</t>
  </si>
  <si>
    <t>v: if -ve
w: if &lt; G1
v: if &lt; F3</t>
  </si>
  <si>
    <t>v: if -ve
w: if &lt; H1
v: if &lt; G3</t>
  </si>
  <si>
    <t>v: if -ve
w: if &lt; A3</t>
  </si>
  <si>
    <t>v: if -ve
w: if &lt; G2</t>
  </si>
  <si>
    <t>w: if -ve
v: if &lt;&gt; 0 &amp; 012 ULO = No
w: if = 0 &amp; 012 ULO = Yes</t>
  </si>
  <si>
    <t>= I + J + K
v: if &lt;&gt; A1</t>
  </si>
  <si>
    <t>= SUM(I1)</t>
  </si>
  <si>
    <t>w: if -ve
v: if &lt; C1</t>
  </si>
  <si>
    <t>w: if -ve
v: if &lt; D1</t>
  </si>
  <si>
    <t>w: if -ve
v: if &lt; E1</t>
  </si>
  <si>
    <t>w: if -ve
v: if &lt; G1</t>
  </si>
  <si>
    <t>w: if -ve
v: if &lt; C2</t>
  </si>
  <si>
    <t>w: if -ve
v: if &lt; D2</t>
  </si>
  <si>
    <t>w: if -ve
v: if &lt; E2</t>
  </si>
  <si>
    <t>w: if -ve
v: if &lt; G2</t>
  </si>
  <si>
    <t>w: if -ve
w: if &lt; C7</t>
  </si>
  <si>
    <t>w: if -ve
w: if &lt; C8</t>
  </si>
  <si>
    <t>v: if &lt;&gt; 0 &amp; NSL = No</t>
  </si>
  <si>
    <t>w: if +ve
v: if &lt;&gt; D1a + D1b</t>
  </si>
  <si>
    <t>w: if +ve
v: if &lt;&gt; J1a + J1b</t>
  </si>
  <si>
    <t>v: if +ve</t>
  </si>
  <si>
    <t>= A2 + A3</t>
  </si>
  <si>
    <t>= 309 G1</t>
  </si>
  <si>
    <t>= 309 G2</t>
  </si>
  <si>
    <t>= 309 G3</t>
  </si>
  <si>
    <t>= 309 G4 + 309 G8</t>
  </si>
  <si>
    <t>= A1 + A4 + A5
w: if &lt;&gt; 310 A2</t>
  </si>
  <si>
    <t>= C1 minus A1</t>
  </si>
  <si>
    <t>= C2 minus A2</t>
  </si>
  <si>
    <t>= C3 minus A3</t>
  </si>
  <si>
    <t>= C4 minus A4</t>
  </si>
  <si>
    <t>= C5 minus A5</t>
  </si>
  <si>
    <t>= K1 + K2 + K3 + K4 + K5 + K6</t>
  </si>
  <si>
    <t>= K7 + K8</t>
  </si>
  <si>
    <t>= F1 + F2 + F3 + F4 + F5 + F6</t>
  </si>
  <si>
    <t>= E1 + E2 + E3 + E4 + E5 + E6</t>
  </si>
  <si>
    <t>= D1 + D2 + D3 + D4 + D5 + D6</t>
  </si>
  <si>
    <t>= E7 + E8</t>
  </si>
  <si>
    <t>= F7 + F8
v: if &lt;&gt; 309 G7</t>
  </si>
  <si>
    <t>= L7 + L8
v: if &lt;&gt; 309 C7</t>
  </si>
  <si>
    <t>= F1 minus D1</t>
  </si>
  <si>
    <t>= F1a minus D1a</t>
  </si>
  <si>
    <t>= F1b minus D1b</t>
  </si>
  <si>
    <t>= F2 minus D2</t>
  </si>
  <si>
    <t>= F3 minus D3</t>
  </si>
  <si>
    <t>= F4 minus D4</t>
  </si>
  <si>
    <t>= F5 minus D5</t>
  </si>
  <si>
    <t>= F6 minus D6</t>
  </si>
  <si>
    <t>= L1 minus J1</t>
  </si>
  <si>
    <t>= L1a minus J1a</t>
  </si>
  <si>
    <t>= L1b minus J1b</t>
  </si>
  <si>
    <t>= L2 minus J2</t>
  </si>
  <si>
    <t>= L3 minus J3</t>
  </si>
  <si>
    <t>= L4 minus J4</t>
  </si>
  <si>
    <t>= L5 minus J5</t>
  </si>
  <si>
    <t>= L6 minus J6</t>
  </si>
  <si>
    <t>= I1 minus G1</t>
  </si>
  <si>
    <t>= I3 minus G3</t>
  </si>
  <si>
    <t>= I4 minus G4</t>
  </si>
  <si>
    <t>= H1 + H3 + H4 + H6 + H7 + H8</t>
  </si>
  <si>
    <t>= I1 + I2 + I3 + I4 + I5 + I6 + I7 +I8</t>
  </si>
  <si>
    <t>= I9 + I10
w: If &lt;&gt; 309 G11</t>
  </si>
  <si>
    <t>= I8 minus G8</t>
  </si>
  <si>
    <t>= SUM(B)
v: if &lt;&gt; 313.3 H4</t>
  </si>
  <si>
    <t>= SUM(I(i))</t>
  </si>
  <si>
    <t>w: if &lt; 50th</t>
  </si>
  <si>
    <t>w: if &lt; 75th</t>
  </si>
  <si>
    <t>w: if &lt; 90th</t>
  </si>
  <si>
    <t>w: if &lt; 95th
w: if &lt; A &amp; C = No</t>
  </si>
  <si>
    <t>= 313.3 I4
v: if &lt;&gt; I(i) Total
w: if &lt; 95th
w: if &lt; A Total</t>
  </si>
  <si>
    <t>v: if &lt; 0% OR &gt; 100%</t>
  </si>
  <si>
    <t>LCR 012 VALIDATIONS &amp; WARNINGS</t>
  </si>
  <si>
    <t>= 310 A2</t>
  </si>
  <si>
    <t>= 309.2 G11</t>
  </si>
  <si>
    <t>= 309.2 G9</t>
  </si>
  <si>
    <t>w: if -ve
w: if &lt; C2</t>
  </si>
  <si>
    <t>w: if -ve
w: if &lt; C3</t>
  </si>
  <si>
    <t>w: if -ve
w: if &lt; C5</t>
  </si>
  <si>
    <t>w: if -ve
w: if &lt; C6</t>
  </si>
  <si>
    <t>Is G3 &gt;= C3</t>
  </si>
  <si>
    <t>If form 012 indicates that there are New Syndicate Loadings then activate this warning: Is B3 &lt; A3</t>
  </si>
  <si>
    <t>v: if &lt;&gt; 0 &amp; NSL = No
w: if &lt;= A3 &amp; NSL = Yes</t>
  </si>
  <si>
    <t>V31450</t>
  </si>
  <si>
    <t>V31451</t>
  </si>
  <si>
    <t>V31452</t>
  </si>
  <si>
    <t>V31453</t>
  </si>
  <si>
    <t>V31454</t>
  </si>
  <si>
    <t>V31206</t>
  </si>
  <si>
    <t>V31219</t>
  </si>
  <si>
    <t>V31216</t>
  </si>
  <si>
    <t>V31217</t>
  </si>
  <si>
    <t>Data in columns A, B, C, H, I and J should normally be zero or more</t>
  </si>
  <si>
    <t>V31144</t>
  </si>
  <si>
    <t>V31145</t>
  </si>
  <si>
    <t>Ultimate Risk Margin Insurance Risk</t>
  </si>
  <si>
    <t>Ultimate Risk Margin SCR</t>
  </si>
  <si>
    <t>= SUM(J1) + J2</t>
  </si>
  <si>
    <t>= SUM(K1) + K2</t>
  </si>
  <si>
    <t>= J1 + J2 + J3 + J4 + J5 + J6</t>
  </si>
  <si>
    <t>= L1 + L2 + L3 + L4 + L5 + L6</t>
  </si>
  <si>
    <t>= SUM(B)
v: if &lt;&gt; 313.3 H1 + 313.3 H4</t>
  </si>
  <si>
    <t>= 310.1 A1
v: if &lt;&gt; U1 + U4 + U5 + U6</t>
  </si>
  <si>
    <t xml:space="preserve"> = form 571 table 2</t>
  </si>
  <si>
    <t xml:space="preserve">
= form 309 headline (One-Year)</t>
  </si>
  <si>
    <t xml:space="preserve">
= form 309 headline (Ultimate) </t>
  </si>
  <si>
    <t xml:space="preserve"> = form 312, table 1, column H</t>
  </si>
  <si>
    <t xml:space="preserve"> = form 312, table 2, column H</t>
  </si>
  <si>
    <t xml:space="preserve"> = form 012 USD rate</t>
  </si>
  <si>
    <t xml:space="preserve"> = form 309 G1</t>
  </si>
  <si>
    <t xml:space="preserve"> = form 309 G2</t>
  </si>
  <si>
    <t xml:space="preserve"> = form 309 G3</t>
  </si>
  <si>
    <t xml:space="preserve">
= form 309 G4 + form 309 G8</t>
  </si>
  <si>
    <t>The number of rows in Question 1 will be dependant on the number of classes present in the model.  In MDC this will be  from the reference tables created on the LCR initiation stage.</t>
  </si>
  <si>
    <t xml:space="preserve"> = form 313, column I, row 4</t>
  </si>
  <si>
    <t xml:space="preserve"> = 314.1 A1</t>
  </si>
  <si>
    <t xml:space="preserve"> = 309.2 G1</t>
  </si>
  <si>
    <t xml:space="preserve"> = 314.1 A2</t>
  </si>
  <si>
    <t xml:space="preserve"> = 309.2 G2</t>
  </si>
  <si>
    <t xml:space="preserve"> = 314.1 A3</t>
  </si>
  <si>
    <t xml:space="preserve"> = 309.2 G3</t>
  </si>
  <si>
    <t xml:space="preserve"> = 309.2 G4</t>
  </si>
  <si>
    <t xml:space="preserve"> = 314.2 D9</t>
  </si>
  <si>
    <t xml:space="preserve"> = 309.2 G7</t>
  </si>
  <si>
    <t xml:space="preserve"> = 309.2 G8</t>
  </si>
  <si>
    <t xml:space="preserve"> = 310.1 A2
v: if &lt;&gt; V1 + V4 + V5 + V6</t>
  </si>
  <si>
    <t xml:space="preserve"> = 309.1 B1</t>
  </si>
  <si>
    <t xml:space="preserve"> = form 310, column A, row 1</t>
  </si>
  <si>
    <t xml:space="preserve"> = form 310, column A, row 2</t>
  </si>
  <si>
    <t xml:space="preserve"> = Form 312, column P, Total</t>
  </si>
  <si>
    <t>The premium volume and loss ratio assumptions for new business within the LCR submissions should be consistent with the relevant SBF they accompany in the year-end CiL submission.
In the table on the right, enter in GBP units to one decimal place: 
• The net premium for the proposed YoA as inputted in the LCR and the SBF. The net premium for the LCR is  from LCR form 313, section 1, row 1, column D and the net premium for the SBF can be obtained from SBF form 167, column D, total.
• The net insurance claims as inputted in the LCR and the SBF. The figure for the LCR is  from LCR form 311, section 2, Proposed Underwriting Year YoA, column L and the figure for the SBF can be obtained from SBF form 105s, column N, total.
Enter all values as positive amounts.
Agents are expected to provide comments where there are differences between the LCR and SBF.</t>
  </si>
  <si>
    <t>= A5 minus A6</t>
  </si>
  <si>
    <t>= 540.2 E2 *
541.2 One-Year Scale Factor</t>
  </si>
  <si>
    <t>= 541.2 One-Year:
Premium risk + Reserve risk</t>
  </si>
  <si>
    <t>= 541.2 Ultimate:
Premium risk + Reserve risk</t>
  </si>
  <si>
    <t>= 540.2 F2 *
541.2 Ultimate Scale Factor</t>
  </si>
  <si>
    <t>= 540.2 F3 *
541.2 Ultimate Scale Factor</t>
  </si>
  <si>
    <t>= 540.2 E3 *
541.2 One-Year Scale Factor</t>
  </si>
  <si>
    <t>= 541.2 One-Year:
RI credit risk + Other credit risk</t>
  </si>
  <si>
    <t>= 541.2 Ultimate:
RI credit risk + Other credit risk</t>
  </si>
  <si>
    <t>= 540.2 E5 *
541.2 One-Year Scale Factor</t>
  </si>
  <si>
    <t>= 540.2 F5 *
541.2 Ultimate Scale Factor</t>
  </si>
  <si>
    <t>= 540.2 E6 *
541.2 One-Year Scale Factor</t>
  </si>
  <si>
    <t>= 540.2 F6 *
541.2 Ultimate Scale Factor</t>
  </si>
  <si>
    <t>= 540.2 E7 *
541.2 One-Year Scale Factor</t>
  </si>
  <si>
    <t>= 540.2 F7 *
541.2 Ultimate Scale Factor</t>
  </si>
  <si>
    <t>= 540.2 E8 *
541.2 One-Year Scale Factor</t>
  </si>
  <si>
    <t>= 540.2 F8 *
541.2 Ultimate Scale Factor</t>
  </si>
  <si>
    <t>= 541.2 One-Year:
Insurance risk + Credit risk + Market risk + Operational risk</t>
  </si>
  <si>
    <t>= 541.2 Ultimate:
Insurance risk + Credit risk + Market risk + Operational risk</t>
  </si>
  <si>
    <t>= 571.1 Submitted SCR +
571.1 Impact of RICB change on Balance Sheet</t>
  </si>
  <si>
    <t>= 570.1 D Total + 571.1 Final SCR +
571.1 Economic Capital Uplift</t>
  </si>
  <si>
    <t>= 314.1 A1</t>
  </si>
  <si>
    <t>= 309.2 G2</t>
  </si>
  <si>
    <t>= 309.2 G3</t>
  </si>
  <si>
    <t>= 309.2 G5</t>
  </si>
  <si>
    <t>= 314.2 D7</t>
  </si>
  <si>
    <t>= 309.2 G7</t>
  </si>
  <si>
    <t>= 309.2 G8</t>
  </si>
  <si>
    <t>= 310 A1</t>
  </si>
  <si>
    <t>= 309.1 A1</t>
  </si>
  <si>
    <t>= 309.2 C2</t>
  </si>
  <si>
    <t>= 309.2 C3</t>
  </si>
  <si>
    <t>The graphs below show the joint exceedance probabilities from Question 2 in graphical form. Lloyd's will use the graphs when assessing whether the level of dependency between the three largest classes in terms of mean claims are appropriate.
No inputs are required for this section.</t>
  </si>
  <si>
    <t>510.1 Sum(A)</t>
  </si>
  <si>
    <t>510.1 Sum(C)</t>
  </si>
  <si>
    <t>510.1 Sum(D)</t>
  </si>
  <si>
    <t>510.1 D Total</t>
  </si>
  <si>
    <t>510.1 C Total</t>
  </si>
  <si>
    <t>510.1 A Total
+ SQRT(SUMXMY2 ( 510.1 A , 510.1 B ))</t>
  </si>
  <si>
    <t>510.1 A Total
+ SQRT(SUMXMY2 ( 510.1 A , 510.1 C ))</t>
  </si>
  <si>
    <t>510.1 A Total
+ SQRT(SUMXMY2 ( 510.1 A , 510.1 D ))</t>
  </si>
  <si>
    <t>510.1 A Total
+ SQRT(SUMXMY2 ( 510.1 A , 510.1 E ))</t>
  </si>
  <si>
    <t>510.1 A Total
+ SQRT(SUMXMY2 ( 510.1 A , 510.1 F ))</t>
  </si>
  <si>
    <t>= 540.1 B5</t>
  </si>
  <si>
    <t>= 540.1 B6</t>
  </si>
  <si>
    <t>= 311.1: G4 minus G3</t>
  </si>
  <si>
    <t>= 309.2: G2 + G3</t>
  </si>
  <si>
    <t>= 309.2 G1</t>
  </si>
  <si>
    <t>= 521.6 Mean SCR: Modelled minus SST</t>
  </si>
  <si>
    <t>= 521.6 99.5th SCR: Modelled minus SST</t>
  </si>
  <si>
    <t>= 1 minus (521.7 Insurance risk Exc Cat: Modelled / Fully Dependent)</t>
  </si>
  <si>
    <t>= SUM(A1) + A2</t>
  </si>
  <si>
    <t>= SUM(B1) + B2</t>
  </si>
  <si>
    <t>= SUM(C1) + C2</t>
  </si>
  <si>
    <t>= SUM(D1) + D2</t>
  </si>
  <si>
    <t>= SUM(E1) + E2</t>
  </si>
  <si>
    <t>= SUM(F1) + F2</t>
  </si>
  <si>
    <t>= SUM(G1) + G2</t>
  </si>
  <si>
    <t>= SUM(H1) + H2</t>
  </si>
  <si>
    <t>= SUM(I1) + I2</t>
  </si>
  <si>
    <t>= SUM(L1) + L2</t>
  </si>
  <si>
    <t>= SUM(M1) + M2</t>
  </si>
  <si>
    <t>= SUM(N1) + N2</t>
  </si>
  <si>
    <t>= SUM(O1) + O2</t>
  </si>
  <si>
    <t>= SUM(P1) + P2</t>
  </si>
  <si>
    <t>= SUM(Q1) + Q2</t>
  </si>
  <si>
    <t>501.3 Total Claims: Fully Dependent minus Modelled</t>
  </si>
  <si>
    <t>1 minus (501.3 Total Claims: Modelled / Fully Dependent)</t>
  </si>
  <si>
    <t>501.3 Total Claims: Modelled minus SST</t>
  </si>
  <si>
    <t>503.3 Total Claims: Fully Dependent minus Modelled</t>
  </si>
  <si>
    <t>1 minus (503.3 Total Claims: Modelled / Fully Dependent)</t>
  </si>
  <si>
    <t>503.3 Total Claims: Modelled minus SST</t>
  </si>
  <si>
    <t>511.2 Total Claims: Fully Dependent minus Modelled</t>
  </si>
  <si>
    <t>1 minus (511.2 Total Claims: Modelled / Fully Dependent)</t>
  </si>
  <si>
    <t>511.2 Total Claims: Modelled minus SST</t>
  </si>
  <si>
    <t>= 521.5 Mean Risk: Premium + Reserve</t>
  </si>
  <si>
    <t>= 521.5 99.5th Risk: Premium + Reserve</t>
  </si>
  <si>
    <t>= 521.5 Mean Insurance Risk:
Modelled minus SST</t>
  </si>
  <si>
    <t>= 521.5 99.5th Insurance Risk:
Modelled minus SST</t>
  </si>
  <si>
    <t>= 521.5 Insurance Risk:
(Modelled less SST) / Modelled</t>
  </si>
  <si>
    <t>501.3 Total Claims: (Modelled less SST) / Modelled</t>
  </si>
  <si>
    <t>503.3 Total Claims: (Modelled less SST) / Modelled</t>
  </si>
  <si>
    <t>511.2 Total Claims: (Modelled less SST) / Modelled</t>
  </si>
  <si>
    <t>= 521.5 Mean Insurance Risk:
Fully Dependent minus Modelled</t>
  </si>
  <si>
    <t>= 521.5 99.5th Insurance Risk:
Fully Dependent minus Modelled</t>
  </si>
  <si>
    <t>1 minus (521.5 Insurance Risk:
Modelled / Fully Dependent)</t>
  </si>
  <si>
    <t>= SUM (521.6 Mean: Insurance risk,
Credit risk, Market risk, Operational risk)</t>
  </si>
  <si>
    <t>= SUM (521.6 99.5th: Insurance risk,
Credit risk, Market risk, Operational risk)</t>
  </si>
  <si>
    <t>= 521.6 Mean SCR:
Fully Dependent minus Modelled</t>
  </si>
  <si>
    <t>= 521.6 99.5th SCR:
Fully Dependent minus Modelled</t>
  </si>
  <si>
    <t>= 1 minus
(521.6 SCR: Modelled / Fully Dependent)</t>
  </si>
  <si>
    <t>= 521.6 SCR:
(Modelled less SST) / Modelled</t>
  </si>
  <si>
    <t>= 521.7 Mean:
Premium risk Exc Cat + Reserve risk</t>
  </si>
  <si>
    <t>= 521.7 99.5th:
Premium risk Exc Cat + Reserve risk</t>
  </si>
  <si>
    <t>= 521.7 Insurance risk Exc Cat: (Modelled less SST) / Modelled</t>
  </si>
  <si>
    <t>= 531.1 RI credit risk loss on RI recovery / ABS (531.1 RI recovery gross all counterparties)</t>
  </si>
  <si>
    <t>= 531.1 RI credit risk loss on RI recovery / ABS (531.1 RI recovery gross Defaulting counterparties)</t>
  </si>
  <si>
    <t>= 541.1: (SCR Upper bound minus Ultimate SCR) / Ultimate SCR</t>
  </si>
  <si>
    <t>= 541.1: (SCR Lower bound minus Ultimate SCR) / Ultimate SCR</t>
  </si>
  <si>
    <t>= 312.2 col O ULO
(rev signage)</t>
  </si>
  <si>
    <t>[manual input]</t>
  </si>
  <si>
    <t>= G2</t>
  </si>
  <si>
    <t>=PY</t>
  </si>
  <si>
    <t>=1 - (A1/B1)
w: if ABS(D1) &gt; 2% &amp; ABS(C1) &gt; £1m)</t>
  </si>
  <si>
    <t>=1 - (A2/B2)
w: if ABS(D2) &gt; 2% &amp; ABS(C2) &gt; £1m)</t>
  </si>
  <si>
    <t>= SCR Split / Total</t>
  </si>
  <si>
    <t>= 309.1 B1
v: if &lt;&gt; SUM(SCR Split)</t>
  </si>
  <si>
    <t>w: if &lt;&gt; 0 &amp; 311.2 (YOA) col L = 0
w: if = 0 &amp; 311.2 (YOA) col L &lt;&gt; 0</t>
  </si>
  <si>
    <t>V560003</t>
  </si>
  <si>
    <t>V560004</t>
  </si>
  <si>
    <t>V560005</t>
  </si>
  <si>
    <t>V560006</t>
  </si>
  <si>
    <t>The SCR amount must be empty if there is no unnaturally open back year inputted.</t>
  </si>
  <si>
    <t>An SCR amount should be inputted where there are Total Claims existing on form 311.</t>
  </si>
  <si>
    <t>V570002</t>
  </si>
  <si>
    <t>H (PY)</t>
  </si>
  <si>
    <t>V560007</t>
  </si>
  <si>
    <t>Unnaturally Open Back Year Dropdown</t>
  </si>
  <si>
    <t>(line 2) ULO Proposed YoA</t>
  </si>
  <si>
    <t>2. Unincepted Legal Obligations Proposed YOA (Note 312.6)</t>
  </si>
  <si>
    <t>1. Syndicate Business Forecast (should match the linked SBF)</t>
  </si>
  <si>
    <t xml:space="preserve">
This table shows the ratios of net claims including catastrophe to mean net claims. The table will be used by Lloyd's when assessing  the appropriateness of the modelled claims volatility for individual classes and in aggregate.
No inputs are required for this section.</t>
  </si>
  <si>
    <t>w: if &lt;&gt; blank &amp; 
open back years = No</t>
  </si>
  <si>
    <t>YOA should not be inputted if unnaturally open back years have not been explictly declared.</t>
  </si>
  <si>
    <t>SCR Total</t>
  </si>
  <si>
    <t xml:space="preserve">    </t>
  </si>
  <si>
    <t xml:space="preserve">The submitted one-year and ultimate SCRs, as submitted on form 309 table 1, will show here.
</t>
  </si>
  <si>
    <t>G9</t>
  </si>
  <si>
    <t>Is G9 = 310 A2</t>
  </si>
  <si>
    <t>SCR Reconciliation Total: Mean Outcome</t>
  </si>
  <si>
    <t>SCR Reconciliation Total: Mean Outcome should normally be equal to Distribution of balance sheet position on Ultimate basis: Mean (form 310 A2).</t>
  </si>
  <si>
    <t>Please note that all forms must be completed for every LCR submission. All syndicates are required to complete the LCR in September, including aligned syndicates, RITC and run-off syndicates. For active syndicates, the LCR must be consistent with the SBF submission.</t>
  </si>
  <si>
    <t>LCR Figures:</t>
  </si>
  <si>
    <t>571 Reinsurance Contract Boundaries - Quantitative Outputs</t>
  </si>
  <si>
    <t>= E1 minus E2</t>
  </si>
  <si>
    <t>= E3 minus E10</t>
  </si>
  <si>
    <t>Section 5, 
Qu 2 Yes or No</t>
  </si>
  <si>
    <t>CATExposed</t>
  </si>
  <si>
    <t>CyberExposed</t>
  </si>
  <si>
    <t>Direct</t>
  </si>
  <si>
    <t>Incidental</t>
  </si>
  <si>
    <t>Impact = C less A</t>
  </si>
  <si>
    <t>V31455</t>
  </si>
  <si>
    <t>1234</t>
  </si>
  <si>
    <t>Open</t>
  </si>
  <si>
    <t>Version 1</t>
  </si>
  <si>
    <t>abc@xyzmail.com</t>
  </si>
  <si>
    <t>+442071234567</t>
  </si>
  <si>
    <t>Another Contact</t>
  </si>
  <si>
    <t>w: if &lt;&gt; SBF or YE rate</t>
  </si>
  <si>
    <t>Grey cells indicate automatic calculations, whereby the cell's value will be derived by entering data elsewhere in the return</t>
  </si>
  <si>
    <t xml:space="preserve"> = </t>
  </si>
  <si>
    <t>Light grey cells indicate cells that cannot be edited</t>
  </si>
  <si>
    <t>V510013</t>
  </si>
  <si>
    <t>Is Sum(Col F) = Form 313.3 - I5</t>
  </si>
  <si>
    <t>Total claims at the 99.5th percentile should match Form 313.3 - I5</t>
  </si>
  <si>
    <t>V530002</t>
  </si>
  <si>
    <t>RI credit risk loss on RI recovery: 75th percentile</t>
  </si>
  <si>
    <t>V530003</t>
  </si>
  <si>
    <t>RI credit risk loss on RI recovery: 90th percentile</t>
  </si>
  <si>
    <t>V530004</t>
  </si>
  <si>
    <t>RI credit risk loss on RI recovery: 95th percentile</t>
  </si>
  <si>
    <t>V530005</t>
  </si>
  <si>
    <t>RI credit risk loss on RI recovery: 99.5th percentile</t>
  </si>
  <si>
    <t>The 99.5th percentile must be greater than or equal to the 95th percentile</t>
  </si>
  <si>
    <t>V530006</t>
  </si>
  <si>
    <t>Is F1 &gt;= A1</t>
  </si>
  <si>
    <t>The 99.5th percentile must be greater than or equal to the Mean</t>
  </si>
  <si>
    <t>v: if &lt; C1</t>
  </si>
  <si>
    <t>v: if &lt; D1</t>
  </si>
  <si>
    <t>Please note that all figures presented in the LCR must be in converted Sterling (GBP) and inserted as units.</t>
  </si>
  <si>
    <t>GBP</t>
  </si>
  <si>
    <t>If form 012 indicates that there are no "Unincepted Legal Obligations" then activate this validation: Is PY Adjustments = Zero</t>
  </si>
  <si>
    <t>If form 012 indicates that there are no "Unincepted Legal Obligations" then activate this validation: Is PY+1 Adjustments = Zero</t>
  </si>
  <si>
    <t>Do the 1991 to PY-3 years of account =  Zero</t>
  </si>
  <si>
    <t>If form 012 indicates that there are "Unincepted Legal Obligations" then activate this validation: Is PY New Business &lt;&gt; Zero</t>
  </si>
  <si>
    <t>If form 012 indicates that there are no "Unincepted Legal Obligations" then activate this validation: Is PY New Business = Zero</t>
  </si>
  <si>
    <t>314 Additional Quantitative Analysis</t>
  </si>
  <si>
    <t>P510001</t>
  </si>
  <si>
    <t xml:space="preserve"> = form 313, column I, row 5</t>
  </si>
  <si>
    <t>Break Even Percentile – Reserve Risk</t>
  </si>
  <si>
    <t>Break Even Percentile – Premium Risk</t>
  </si>
  <si>
    <t>Joint Quantile Exceedance Probability</t>
  </si>
  <si>
    <t>Break Even Percentile – Insurance Risk</t>
  </si>
  <si>
    <t>Break Even Percentile – Market Risk</t>
  </si>
  <si>
    <t>Break Even Percentile – RI Credit Risk</t>
  </si>
  <si>
    <t>Break Even Percentile – Operational Risk</t>
  </si>
  <si>
    <t>P530001</t>
  </si>
  <si>
    <t xml:space="preserve"> = form 309, column G, row 5</t>
  </si>
  <si>
    <t>Amount</t>
  </si>
  <si>
    <t>This question relates to the split of ultimate SCR across open years of account (YOA).
The information on this sheet will be used to validate the YOA allocation to members produced from Lloyd's Internal Model. This should help identify any anomalies that could lead to inequitable allocation or unjustified capital releases.
If the syndicate has unnaturally open back years then select 'Yes' from the dropdown and fill in the SCR for the extra open years.
Method: 
If agents are able to allocate SCR to YOA then they are encouraged to do this. However, it may be easier to use a risk category (e.g. insurance/premium/reserve risk) as a proxy for the SCR in the calculations of proportions of SCR allocated to each open year.  The method of allocation should be consistent with that in the '540 - Post Diversified Risks - Quantitative Inputs' worksheet.
When allocating using a risk category as a proxy for SCR, agents should order simulations by the risk category and calculate the averages for each open YOA over the appropriate range of simulations. These should then be used to calculate the proportion of the risk category in each YOA and be multiplied by the ultimate SCR to get the SCR split by YOA.
For example, if you ran 50,000 simulations, the upper bound will be simulation 49781, and the lower bound will be simulation 49720. The value of the chosen risk category for YOA used in the above calculation should be the average value of the risk distribution for the YOA over simulations 49720 through 49781, after sorting the simulations in ascending order of the chosen risk category.
If your submitted SCR is based on outputs from several runs, you may either derive the averages from a single run, or from an average of all runs combined.
Enter all figures in GBP units.</t>
  </si>
  <si>
    <t>Does this syndicate have any unnaturally open back years?</t>
  </si>
  <si>
    <t>561 Plan Loss Ratios and Parameterisation</t>
  </si>
  <si>
    <t>562 SBF Class Mapping</t>
  </si>
  <si>
    <t>w: if &lt; 95th
w: if &lt; A</t>
  </si>
  <si>
    <t>w: if &lt; 95th
v: if&lt;&gt; I(i) Total
w: if &lt; A</t>
  </si>
  <si>
    <t>2a</t>
  </si>
  <si>
    <t>V30971</t>
  </si>
  <si>
    <t>A2a</t>
  </si>
  <si>
    <t>B2a</t>
  </si>
  <si>
    <t>Ultimate Management Adjustment</t>
  </si>
  <si>
    <t>One-Year Management Adjustment</t>
  </si>
  <si>
    <t>Is A2a zero or a positive(+) value</t>
  </si>
  <si>
    <t>Is B2a zero or a positive(+) value</t>
  </si>
  <si>
    <t>Ultimate Management Adjustment should normally be zero or more</t>
  </si>
  <si>
    <t>One-Year Management Adjustment should normally be zero or more</t>
  </si>
  <si>
    <t>Reinsurance benefit</t>
  </si>
  <si>
    <t>Non-proportional benefit</t>
  </si>
  <si>
    <t>Total benefit</t>
  </si>
  <si>
    <t>One-year</t>
  </si>
  <si>
    <t>Base SCR</t>
  </si>
  <si>
    <t>Adjusted SCR</t>
  </si>
  <si>
    <t>Benefit to SCR</t>
  </si>
  <si>
    <t xml:space="preserve"> = 309.1 A1</t>
  </si>
  <si>
    <r>
      <t xml:space="preserve">LCR </t>
    </r>
    <r>
      <rPr>
        <b/>
        <sz val="16"/>
        <color indexed="9"/>
        <rFont val="Arial"/>
        <family val="2"/>
      </rPr>
      <t>561 VALIDATIONS &amp; WARNINGS</t>
    </r>
  </si>
  <si>
    <t>V561001</t>
  </si>
  <si>
    <t>V561002</t>
  </si>
  <si>
    <t>A Total</t>
  </si>
  <si>
    <t>E Total</t>
  </si>
  <si>
    <t>Does Sum(col A) = A Total</t>
  </si>
  <si>
    <t>Does Sum(col E) = E Total</t>
  </si>
  <si>
    <t>Gross Net Premium: The sum of column A should equal the Total.</t>
  </si>
  <si>
    <t>Net Net Premium: The sum of column E should equal the Total.</t>
  </si>
  <si>
    <t>Have you modelled reinsurance premium according to the most recent technical provisions guidance which requires all legally obliged reinsurance premium to be included in the opening balance sheet?
If the answer is no please justify in the comments section below.</t>
  </si>
  <si>
    <t>RICB modelled?</t>
  </si>
  <si>
    <t>V570003</t>
  </si>
  <si>
    <t>Development for 2021 (this will be moved to new form 570 Qu3).</t>
  </si>
  <si>
    <t>w: if = "No"</t>
  </si>
  <si>
    <t>= 510.1 A Total</t>
  </si>
  <si>
    <t>1:200 Post-Diversified</t>
  </si>
  <si>
    <t>= 541.2 Ultimate Premium Risk</t>
  </si>
  <si>
    <t>= 541.2 Ultimate Reserve Risk</t>
  </si>
  <si>
    <t>Mean vs. Earned Reserves</t>
  </si>
  <si>
    <t>1:200 vs. Earned Reserves</t>
  </si>
  <si>
    <t>= 541.2 Ultimate RI Credit Risk</t>
  </si>
  <si>
    <t>= 600B Insurance Risk: 1:200 undiversified minus 1:200</t>
  </si>
  <si>
    <t>= 600B Insurance Risk:
Diversification Credit / 1:200 undiversified</t>
  </si>
  <si>
    <t>= 600B RI Credit Risk: 1:200 / 600A 1:200 claims: gross less net</t>
  </si>
  <si>
    <t>= 541.2 Ultimate Market Risk</t>
  </si>
  <si>
    <t>= 600B Market Risk: Mean / 600A Available Assets</t>
  </si>
  <si>
    <t>= 600B Market Risk: 1:200 / 600A Available Assets</t>
  </si>
  <si>
    <t>= 600B SCR: Undiversified minus SCR submitted</t>
  </si>
  <si>
    <t>= 600B SCR: Diversification Credit / Undiversified</t>
  </si>
  <si>
    <t>= 600B SCR: Submitted + Loading</t>
  </si>
  <si>
    <t>= 600B Reserve Risk: Mean / 600A Earned Reserves</t>
  </si>
  <si>
    <t>= 600B Reserve Risk: 1:200 / 600A Earned Reserves</t>
  </si>
  <si>
    <t>= 541.2 Ultimate Operational Risk</t>
  </si>
  <si>
    <t>= 600: Ultimate Loading</t>
  </si>
  <si>
    <t>= 600: One-Year Loading</t>
  </si>
  <si>
    <t>= 600C SCR: Submitted + Loading</t>
  </si>
  <si>
    <t>= 600C SCR: Mean / 600B SCR: Mean</t>
  </si>
  <si>
    <t>= 600C SCR: agreed / 600B SCR: agreed</t>
  </si>
  <si>
    <t>= 600C SCR: agreed / 600B SCR: (agreed + RM)</t>
  </si>
  <si>
    <t>= 600B SCR: SCR agreed + 600A RM</t>
  </si>
  <si>
    <t>= 600A RM / [600A Reserves 1]</t>
  </si>
  <si>
    <t>[1] Ultimate premium risk mean claims; this should include all unearned and Proposed YoA claims to ultimate. Source: LCR 502 Total Column B. (This should reconcile to LCR 313, section 3, the sum of rows 1 and 4, column H)</t>
  </si>
  <si>
    <t>[2] 1-yr premium risk mean claims; this should include all unearned and Proposed YoA claims paid during the modelled year plus those reserved for at t=1. Source: LCR 313, section 3, the sum of rows 1 and 4, column F</t>
  </si>
  <si>
    <t>[3] Earned Reserves. Source: LCR 510 Total Column A (This should also reconcile to LCR 313, section 3, row 5 column H)</t>
  </si>
  <si>
    <t>[4] Claims plus ULAE less discount for all years combined less the proposed YoA. Source: LCR 312 column H+I-J Total less Proposed YoA.</t>
  </si>
  <si>
    <t>[5] Approximation for RI recoveries. Source: LCR 311 table 1, column G, row 4 less row 3.</t>
  </si>
  <si>
    <t>[6] Technical provisions plus Proposed YoA planned premium. Source: LCR 312 column Q Total less Proposed YoA + LCR 313 Row 1 Column D.</t>
  </si>
  <si>
    <t>[7] Risk Margin allocated to Premium and Reserves risk. Source: LCR 520 column W Row 2 and Row 3 respectively</t>
  </si>
  <si>
    <t>[8] Ultimate Premium and Reserve risk means. Source: LCR 314, Table 1, Column A, Row 2 and Row 3 respectively</t>
  </si>
  <si>
    <t>[9] One-year Premium and Reserve risk means. Source: LCR 520, Table 5, Column U, Row 2 and Row 3 respectively</t>
  </si>
  <si>
    <t>[10] Loadings should be manually entered here</t>
  </si>
  <si>
    <t>Ultimate premium risk mean claims [Note 1]</t>
  </si>
  <si>
    <t>Ultimate premium risk mean claims + 1/2 * Earned Reserves</t>
  </si>
  <si>
    <t>= 502.1 B Total</t>
  </si>
  <si>
    <t>Earned Reserves [Note 3]</t>
  </si>
  <si>
    <t>= [600A Ult Prem Risk Mean Claims] + 0.5* [600 Earned Reserves]</t>
  </si>
  <si>
    <t>Diversification credit (stress basis - %)</t>
  </si>
  <si>
    <t>= 521.6 Stress: Diversification benefit %</t>
  </si>
  <si>
    <t>= 313.3: F1 + F4</t>
  </si>
  <si>
    <t>Mean vs. Ultimate premium risk mean claims + 1/2 * Earned Reserves</t>
  </si>
  <si>
    <t>SCR (agreed) + RM vs. Ultimate premium risk mean claims + 1/2 * Earned Reserves</t>
  </si>
  <si>
    <t>SCR Stress vs. Ultimate premium risk mean claims + 1/2 * Earned Reserves</t>
  </si>
  <si>
    <t>= 600B SCR: Mean / 600A (Ult Prem Risk Mean Claims + 1/2 * Earned Reserves)</t>
  </si>
  <si>
    <t>= 600B SCR: (SCR agreed + RM) / 600A (Ult Prem Risk Mean Claims + 1/2 * Earned Reserves)</t>
  </si>
  <si>
    <t>= (600B SCR: SCR agreed minus 600B SCR: Mean) / 600A (Ult Prem Risk Mean Claims + 1/2 * Earned Reserves)</t>
  </si>
  <si>
    <t>= 521.5 Stress: Diversification benefit %</t>
  </si>
  <si>
    <t>1:200 + RM vs. Ultimate premium risk mean claims + 1/2 * Earned Reserves</t>
  </si>
  <si>
    <t>= 600B Insurance Risk: (1:200 + RM) / 600A (Ult Prem Risk Mean Claims + 1/2 * Earned Reserves)</t>
  </si>
  <si>
    <t>= 600B Insurance Risk: Mean / 600A (Ult Prem Risk Mean Claims + 1/2 * Earned Reserves)</t>
  </si>
  <si>
    <t>1:200 Stress</t>
  </si>
  <si>
    <t>= 600B Premium Risk: 1in200 minus Mean</t>
  </si>
  <si>
    <t>Mean vs. Ultimate premium risk mean claims</t>
  </si>
  <si>
    <t>1:200 vs. Ultimate premium risk mean claims</t>
  </si>
  <si>
    <t>1:200 Post-Diversified vs. 1:200</t>
  </si>
  <si>
    <t>1:200 Stress vs. Ultimate premium risk mean claims</t>
  </si>
  <si>
    <t>= 600B Premium Risk: Mean / 600A Ult Prem Risk Mean Claims</t>
  </si>
  <si>
    <t>= 600B Premium Risk: 1in200 / 600A Ult Prem Risk Mean Claims</t>
  </si>
  <si>
    <t>= 600B Premium Risk: 1in200 Post-Diversified / 1in200</t>
  </si>
  <si>
    <t>= 600B Premium Risk: 1in200 Stress / 600A Ult Prem Risk Mean Claims</t>
  </si>
  <si>
    <t>1:200 + Allocated Risk margin</t>
  </si>
  <si>
    <t>= 600B Reserve Risk: 1:200 + 600: Reserve Risk Allocated Risk Margin</t>
  </si>
  <si>
    <t>= 600B Reserve Risk: 1in200 Post-Diversified / 1in200</t>
  </si>
  <si>
    <t>1:200 + Allocated RM vs. Earned Reserves</t>
  </si>
  <si>
    <t>= 600B Reserve Risk: (1:200 + Allocated RM) / 600A Earned Reserves</t>
  </si>
  <si>
    <t>= 600B RI Credit Risk: 1in200 Post-Diversified / 1in200</t>
  </si>
  <si>
    <t>= 600B Market Risk: 1in200 Post-Diversified / 1in200</t>
  </si>
  <si>
    <t>= 600B Operational Risk: 1in200 Post-Diversified / 1in200</t>
  </si>
  <si>
    <t>1:200 vs. Ultimate premium risk mean claims + 1/2 * Earned Reserves</t>
  </si>
  <si>
    <t>= 600B Operational Risk 1:200 / 600A (Ult Prem Risk Mean Claims + 1/2 * Earned Reserves)</t>
  </si>
  <si>
    <t>Mean vs. 1YR premium risk mean claims + 1/2 * Earned Reserves</t>
  </si>
  <si>
    <t>SCR(1) (agreed) vs. 1YR premium risk mean claims + 1/2 * Earned Reserves</t>
  </si>
  <si>
    <t>Stress(1) vs. 1YR premium risk mean claims + 1/2 * Earned Reserves</t>
  </si>
  <si>
    <t>1YR premium risk mean claims [Note 2]</t>
  </si>
  <si>
    <t>= [600A 1YR Prem Risk Mean Claims] + 0.5* [600 Earned Reserves]</t>
  </si>
  <si>
    <t>1YR premium risk mean claims + 1/2 * Earned Reserves</t>
  </si>
  <si>
    <t>= 600C SCR: Mean / 600A (1YR Prem Risk Mean Claims + 1/2 * Earned Reserves)</t>
  </si>
  <si>
    <t>= 600 Premium Risk: Allocated Risk Margin</t>
  </si>
  <si>
    <t>= 600 Reserve Risk: Allocated Risk Margin</t>
  </si>
  <si>
    <t>= 600C Premium Risk: 1:200 / (600B Premium Risk: 1:200 + 600: Premium Risk Allocated Risk Margin)</t>
  </si>
  <si>
    <t>1:200 vs. 1YR premium risk mean claims</t>
  </si>
  <si>
    <t>Stress vs. 1YR premium risk mean claims</t>
  </si>
  <si>
    <t>= 600C Premium Risk: 1in200 /  600A 1YR Prem Risk Mean Claims</t>
  </si>
  <si>
    <t>= (600C Premium Risk: 1in200 minus Mean) / 600A 1YR Prem Risk Mean Claims</t>
  </si>
  <si>
    <t>Stress vs. Earned Reserves</t>
  </si>
  <si>
    <t>= 600C Reserve Risk: 1in200 / 600A Earned Reserves</t>
  </si>
  <si>
    <t>= 600C Reserve Risk: 1:200 / (600B Reserve Risk: 1:200 + 600: Reserve Risk Allocated Risk Margin)</t>
  </si>
  <si>
    <t>= (600C Reserve Risk: 1in200 minus Mean) / 600A Earned Reserves</t>
  </si>
  <si>
    <t>Table 1 row 2a</t>
  </si>
  <si>
    <t>Management Adjustment (Note 309.5)</t>
  </si>
  <si>
    <t>Table 2 row 2</t>
  </si>
  <si>
    <t>This section confirms the exchange rate applied to US dollars. This should be the Q2 rates of exchange for the year-end Coming-Into-Line return and the Q4 rate of exchange for the March Mid-Year Coming-Into-Line return.</t>
  </si>
  <si>
    <t>(line 7) Diversification</t>
  </si>
  <si>
    <t>The diversification on line 7 is the total diversification applied for insurance risk i.e. between premium including cat risk and reserve risk, not the diversification between cat and non-cat premium risk. The supporting commentary should set out how these estimates fall within the totals for premium risk, reserve risk and diversified insurance risk on form 309.</t>
  </si>
  <si>
    <t>The form includes a check box to prompt agents to consider whether there is any material difference in the treatment of all reinsurance applicable to natural catastrophe claims in the LCM data feed compared to the full internal model.</t>
  </si>
  <si>
    <t>Reinsurance on nat cat claims</t>
  </si>
  <si>
    <t>Section 1</t>
  </si>
  <si>
    <t>I9 - Diversified Total</t>
  </si>
  <si>
    <t xml:space="preserve">The diversified total in line 10 should equal the ultimate SCR as shown on Form 309. A warning message is in place for this reconciliation. If the difference is significant, agents should provide possible explanations in the SCR methodology document for the reasons. The step-by-step approach of Section 3 will assist in validation of the one-year SCR calibration and overall distribution. This objective will be not be served by agents forcing the reconciliation. 
Agents are reminded to check signage carefully in this section of the form. </t>
  </si>
  <si>
    <t>This Return vs. Selected Return</t>
  </si>
  <si>
    <t>Significant movements between: This Return and Selected Return</t>
  </si>
  <si>
    <t>= "Selected Return: "&amp;"Form 010 Name (Form 010 Year of Account , Form 010 Edition)"</t>
  </si>
  <si>
    <t>= "This Return: "&amp; Form 010 Name (Form 010 Year of Account , Form 010 Edition)</t>
  </si>
  <si>
    <t>LCR Selection to populate "Selected Return" metrics in Form 600 - comparison to This Return:</t>
  </si>
  <si>
    <t>Selected LCR:</t>
  </si>
  <si>
    <t>ComparativeLCR</t>
  </si>
  <si>
    <t>V01207</t>
  </si>
  <si>
    <t>Comparative LCR</t>
  </si>
  <si>
    <t>Selected LCR to populate form 600 metrics</t>
  </si>
  <si>
    <t>A comparative LCR should be selected to populate form 600 metrics.</t>
  </si>
  <si>
    <t>= 520.2 Break Even Percentile - Insurance Risk
0.0000%</t>
  </si>
  <si>
    <t xml:space="preserve"> = (H2 - H1) / H1
0.0%</t>
  </si>
  <si>
    <t xml:space="preserve"> = (G2 - G1) / G1
0.0%</t>
  </si>
  <si>
    <t xml:space="preserve"> = (I2 - I1) / I1
0.0%</t>
  </si>
  <si>
    <t xml:space="preserve"> = (J2 - J1) / J1
0.0%</t>
  </si>
  <si>
    <t>1-Version 1</t>
  </si>
  <si>
    <t>2-Version 2</t>
  </si>
  <si>
    <t>3-Version 3</t>
  </si>
  <si>
    <t>Roll forward to the next YOA during each annual specification update</t>
  </si>
  <si>
    <t>= 312.1 H 1991</t>
  </si>
  <si>
    <t>= 312.1 H 1992</t>
  </si>
  <si>
    <t>= 312.1 H 1993</t>
  </si>
  <si>
    <t>= 312.1 H 1994</t>
  </si>
  <si>
    <t>= 312.1 H 1995</t>
  </si>
  <si>
    <t>= 312.1 H 1996</t>
  </si>
  <si>
    <t>= 312.1 H 1997</t>
  </si>
  <si>
    <t>= 312.1 H 1998</t>
  </si>
  <si>
    <t>= 312.1 H 1999</t>
  </si>
  <si>
    <t>= 312.1 H 2000</t>
  </si>
  <si>
    <t>= 312.1 H 2001</t>
  </si>
  <si>
    <t>= 312.1 H 2002</t>
  </si>
  <si>
    <t>= 312.1 H 2003</t>
  </si>
  <si>
    <t>= 312.1 H 2004</t>
  </si>
  <si>
    <t>= 312.1 H 2005</t>
  </si>
  <si>
    <t>= 312.1 H 2006</t>
  </si>
  <si>
    <t>= 312.1 H 2007</t>
  </si>
  <si>
    <t>= 312.1 H 2008</t>
  </si>
  <si>
    <t>= 312.1 H 2009</t>
  </si>
  <si>
    <t>= 312.1 H 2010</t>
  </si>
  <si>
    <t>= 312.1 H 2011</t>
  </si>
  <si>
    <t>= 312.1 H 2012</t>
  </si>
  <si>
    <t>= 312.1 H 2013</t>
  </si>
  <si>
    <t>= 312.1 H 2014</t>
  </si>
  <si>
    <t>= 312.1 H 2015</t>
  </si>
  <si>
    <t>= 312.1 H 2016</t>
  </si>
  <si>
    <t>= 312.1 H 2017</t>
  </si>
  <si>
    <t>= 312.1 H 2018</t>
  </si>
  <si>
    <t>= 312.1 H 2019</t>
  </si>
  <si>
    <t xml:space="preserve">= 312.2 H </t>
  </si>
  <si>
    <t>J
Line 2 (ULO)</t>
  </si>
  <si>
    <r>
      <t xml:space="preserve">The assumption with "Selected Return" cells (column E in this excel file) is that if the cell is grey and blank, it denotes that it is mapped to the same cell reference as "This Return", </t>
    </r>
    <r>
      <rPr>
        <b/>
        <u/>
        <sz val="14"/>
        <color rgb="FFFF0000"/>
        <rFont val="Segoe UI"/>
        <family val="2"/>
      </rPr>
      <t>unless otherwise stated.</t>
    </r>
  </si>
  <si>
    <t>Loading [Note10]</t>
  </si>
  <si>
    <t>Allocated risk margin [Note7]</t>
  </si>
  <si>
    <t>Reserves 1  [Note 4]</t>
  </si>
  <si>
    <t>Loading [from table above]</t>
  </si>
  <si>
    <t>Mean [Note 8]</t>
  </si>
  <si>
    <t>1YR Mean vs. USCR mean</t>
  </si>
  <si>
    <t>Allocated risk margin [Note 7]</t>
  </si>
  <si>
    <t>Mean [Note 9]</t>
  </si>
  <si>
    <t>Control</t>
  </si>
  <si>
    <t>Form 010</t>
  </si>
  <si>
    <t>Plan Loss Ratios and Parameterisation</t>
  </si>
  <si>
    <t>SBF Class Mapping</t>
  </si>
  <si>
    <t>One year SCR to ultimate SCR + Risk Margin ratio has decreased</t>
  </si>
  <si>
    <t>V30972</t>
  </si>
  <si>
    <t>V30948</t>
  </si>
  <si>
    <t>C2, G2</t>
  </si>
  <si>
    <t>Pre diversification Premium Risk (One-Year or Ultimate)</t>
  </si>
  <si>
    <t>turn off when Active is selected on form 012</t>
  </si>
  <si>
    <t>Pre diversification Premium Risk should normally be zero for Run-Off / RITC syndicates.</t>
  </si>
  <si>
    <t>If form 012 indicates Run-Off or RITC status, then activate this warning: Is C2 or G2 = zero</t>
  </si>
  <si>
    <t>V31149</t>
  </si>
  <si>
    <t>ULO Adjustments</t>
  </si>
  <si>
    <t>V31234</t>
  </si>
  <si>
    <t>V31235</t>
  </si>
  <si>
    <t>V31236</t>
  </si>
  <si>
    <t>Column D should be zero or a positive (+) value</t>
  </si>
  <si>
    <t>Column E should be zero or a positive (+) value</t>
  </si>
  <si>
    <t>Column F should be zero or a positive (+) value</t>
  </si>
  <si>
    <t>Data in column D should normally be zero or more</t>
  </si>
  <si>
    <t>Data in column E should normally be zero or more</t>
  </si>
  <si>
    <t>Data in column F should normally be zero or more</t>
  </si>
  <si>
    <t>V31237</t>
  </si>
  <si>
    <t>V31238</t>
  </si>
  <si>
    <t>V31239</t>
  </si>
  <si>
    <t>V31240</t>
  </si>
  <si>
    <t>Column K should be zero or a positive (+) value</t>
  </si>
  <si>
    <t>Column L should be zero or a positive (+) value</t>
  </si>
  <si>
    <t>Column M should be zero or a positive (+) value</t>
  </si>
  <si>
    <t>Column N should be zero or a positive (+) value</t>
  </si>
  <si>
    <t>Data in column K should normally be zero or more</t>
  </si>
  <si>
    <t>Data in column L should normally be zero or more</t>
  </si>
  <si>
    <t>Data in column M should normally be zero or more</t>
  </si>
  <si>
    <t>Data in column N should normally be zero or more</t>
  </si>
  <si>
    <t>Net Discounted Bad Debt Provision</t>
  </si>
  <si>
    <t>V31241</t>
  </si>
  <si>
    <t>V31242</t>
  </si>
  <si>
    <t>V31243</t>
  </si>
  <si>
    <t>V31244</t>
  </si>
  <si>
    <t>V31245</t>
  </si>
  <si>
    <t>V31246</t>
  </si>
  <si>
    <t>Column A should be zero or a positive (+) value</t>
  </si>
  <si>
    <t>Column B should be zero or a positive (+) value</t>
  </si>
  <si>
    <t>Column C should be zero or a positive (+) value</t>
  </si>
  <si>
    <t>Column H should be zero or a positive (+) value</t>
  </si>
  <si>
    <t>Column I should be zero or a positive (+) value</t>
  </si>
  <si>
    <t>Column J should be zero or a positive (+) value</t>
  </si>
  <si>
    <t>Data in column A should normally be zero or more</t>
  </si>
  <si>
    <t>Data in column C should normally be zero or more</t>
  </si>
  <si>
    <t>Data in column H should normally be zero or more</t>
  </si>
  <si>
    <t>Data in column J should normally be zero or more</t>
  </si>
  <si>
    <t>V31208</t>
  </si>
  <si>
    <t>F (table 1)</t>
  </si>
  <si>
    <t>F (table 2)</t>
  </si>
  <si>
    <t>V31210</t>
  </si>
  <si>
    <t>J (table 1)</t>
  </si>
  <si>
    <t>J (table 2)</t>
  </si>
  <si>
    <t>V31212</t>
  </si>
  <si>
    <t>M (table 1)</t>
  </si>
  <si>
    <t>M (table 2)</t>
  </si>
  <si>
    <t>V31222</t>
  </si>
  <si>
    <t>H (table 1)</t>
  </si>
  <si>
    <t>H (table 2)</t>
  </si>
  <si>
    <t>Net Future Premiums: Discount Benefit (Unincepted Legal Obligations)</t>
  </si>
  <si>
    <t>Net Future Premiums: Discount Benefit (Open and Prior Years of Account)</t>
  </si>
  <si>
    <t>Net Insurance Losses: Discount Benefit (Unincepted Legal Obligations)</t>
  </si>
  <si>
    <t>Net Insurance Losses: Discount Benefit (Open and Prior Years of Account)</t>
  </si>
  <si>
    <t>Gross Future Premiums: Discount Benefit (Unincepted Legal Obligations)</t>
  </si>
  <si>
    <t>Gross Future Premiums: Discount Benefit (Open and Prior Years of Account)</t>
  </si>
  <si>
    <t>Net Insurance Losses: Claims (Open and Prior Years of Account)</t>
  </si>
  <si>
    <t>Net Insurance Losses: Claims (Unincepted Legal Obligations)</t>
  </si>
  <si>
    <t>I (table 1)</t>
  </si>
  <si>
    <t>Net Insurance Losses: Expenses (Open and Prior Years of Account)</t>
  </si>
  <si>
    <t>I (table 2)</t>
  </si>
  <si>
    <t>Net Insurance Losses: Expenses (Unincepted Legal Obligations)</t>
  </si>
  <si>
    <t>K (table 1)</t>
  </si>
  <si>
    <t>Net Future Premiums: Premium (Open and Prior Years of Account)</t>
  </si>
  <si>
    <t>K (table 2)</t>
  </si>
  <si>
    <t>Net Future Premiums: Premium (Unincepted Legal Obligations)</t>
  </si>
  <si>
    <t>L (table 1)</t>
  </si>
  <si>
    <t>Net Future Premiums: Acquisition Cost (Open and Prior Years of Account)</t>
  </si>
  <si>
    <t>L (table 2)</t>
  </si>
  <si>
    <t>Net Future Premiums: Acquisition Cost (Unincepted Legal Obligations)</t>
  </si>
  <si>
    <t>Gross Insurance Losses: Discount Benefit (Open and Prior Years of Account)</t>
  </si>
  <si>
    <t>Gross Insurance Losses: Discount Benefit (Unincepted Legal Obligations)</t>
  </si>
  <si>
    <t>Gross Insurance Losses: Claims (Open and Prior Years of Account)</t>
  </si>
  <si>
    <t>Gross Insurance Losses: Claims (Unincepted Legal Obligations)</t>
  </si>
  <si>
    <t>B (table 1)</t>
  </si>
  <si>
    <t>Gross Insurance Losses: Expenses (Open and Prior Years of Account)</t>
  </si>
  <si>
    <t>B (table 2)</t>
  </si>
  <si>
    <t>Gross Insurance Losses: Expenses (Unincepted Legal Obligations)</t>
  </si>
  <si>
    <t>D (table 1)</t>
  </si>
  <si>
    <t>Gross Future Premiums: Premium (Open and Prior Years of Account)</t>
  </si>
  <si>
    <t>D (table 2)</t>
  </si>
  <si>
    <t>Gross Future Premiums: Premium (Unincepted Legal Obligations)</t>
  </si>
  <si>
    <t>E (table 1)</t>
  </si>
  <si>
    <t>Gross Future Premiums: Acquisition Cost (Open and Prior Years of Account)</t>
  </si>
  <si>
    <t>E (table 2)</t>
  </si>
  <si>
    <t>Gross Future Premiums: Acquisition Cost (Unincepted Legal Obligations)</t>
  </si>
  <si>
    <t>C (table 1)</t>
  </si>
  <si>
    <t>C (table 2)</t>
  </si>
  <si>
    <t>A (table 1)</t>
  </si>
  <si>
    <t>A (table 2)</t>
  </si>
  <si>
    <t>V31223</t>
  </si>
  <si>
    <t>V31224</t>
  </si>
  <si>
    <t>V31225</t>
  </si>
  <si>
    <t>V31226</t>
  </si>
  <si>
    <t>V31230</t>
  </si>
  <si>
    <t>V31304</t>
  </si>
  <si>
    <t>Market Risk Other Risks: Mean Outcome should normally be zero or less</t>
  </si>
  <si>
    <t>V31231</t>
  </si>
  <si>
    <t>V31232</t>
  </si>
  <si>
    <t>V31233</t>
  </si>
  <si>
    <t>Syndicates that have a material difference are expected to provide details, either as an attachment or as a Validation Comment.</t>
  </si>
  <si>
    <t>Is J1 = J1a + J1b</t>
  </si>
  <si>
    <t>Is D1 = D1a + D1b</t>
  </si>
  <si>
    <t>A (All Other)</t>
  </si>
  <si>
    <t>V500026</t>
  </si>
  <si>
    <t>V500027</t>
  </si>
  <si>
    <t>F (All Other)</t>
  </si>
  <si>
    <t>Should be greater than 50th Net Claims Percentile (E)</t>
  </si>
  <si>
    <t>Should be greater than 75th Net Claims Percentile (F)</t>
  </si>
  <si>
    <t>Should be greater than 90th Net Claims Percentile (G)</t>
  </si>
  <si>
    <t>Should be greater than 95th Net Claims Percentile (H)</t>
  </si>
  <si>
    <t>Is 99.5th Net Claims Percentile (I) &gt; net premium (A) when Cat Exposed = No</t>
  </si>
  <si>
    <t>V500029</t>
  </si>
  <si>
    <t>G (All Other)</t>
  </si>
  <si>
    <t>H (All Other)</t>
  </si>
  <si>
    <t>V500030</t>
  </si>
  <si>
    <t>I (All Other)</t>
  </si>
  <si>
    <t>75th Net Claims Percentile (F) should normally be greater than 50th Net Claims Percentile (E)</t>
  </si>
  <si>
    <t>90th Net Claims Percentile (G) should normally be greater than 75th Net Claims Percentile (F)</t>
  </si>
  <si>
    <t>95th Net Claims Percentile (H) should normally be greater than 90th Net Claims Percentile (G)</t>
  </si>
  <si>
    <t>99.5th Net Claims Percentile (I) should normally be greater than 95th Net Claims Percentile (H)</t>
  </si>
  <si>
    <t>V500031</t>
  </si>
  <si>
    <t>H (By Class)</t>
  </si>
  <si>
    <t>G (By Class)</t>
  </si>
  <si>
    <t>F (By Class)</t>
  </si>
  <si>
    <t>A (By Class)</t>
  </si>
  <si>
    <t>E (Total)</t>
  </si>
  <si>
    <t>B (Total)</t>
  </si>
  <si>
    <t>I (Total)</t>
  </si>
  <si>
    <t>V500032</t>
  </si>
  <si>
    <t xml:space="preserve">Total 50th net claim percentile should normally be greater than total of Mean Net Claims. </t>
  </si>
  <si>
    <t>Is total 99.5th net claims percentile (I) &lt; total net premium (A)</t>
  </si>
  <si>
    <t>Total 99.5th net claim percentile should normally be greater than total of Net Premium.</t>
  </si>
  <si>
    <t>V500028</t>
  </si>
  <si>
    <t>99.5th net claims percentile (I) should be normally be greater than Net Premium (A) where there is no exposure to CAT.</t>
  </si>
  <si>
    <t>V502026</t>
  </si>
  <si>
    <t>V502027</t>
  </si>
  <si>
    <t>V502028</t>
  </si>
  <si>
    <t>V502029</t>
  </si>
  <si>
    <t>V502030</t>
  </si>
  <si>
    <t>V510027</t>
  </si>
  <si>
    <t>Net Claims should normally be zero or more</t>
  </si>
  <si>
    <t>A (Total)</t>
  </si>
  <si>
    <t>C (By Class)</t>
  </si>
  <si>
    <t>Should be greater than 75th Net Claims Percentile (C)</t>
  </si>
  <si>
    <t>90th Net Claims Percentile (D) should normally be greater than 75th Net Claims Percentile (C)</t>
  </si>
  <si>
    <t>Should be greater than 90th Net Claims Percentile (D)</t>
  </si>
  <si>
    <t>95th Net Claims Percentile (E) should normally be greater than 90th Net Claims Percentile (D)</t>
  </si>
  <si>
    <t>Should be greater than 95th Net Claims Percentile (E)</t>
  </si>
  <si>
    <t>99.5th Net Claims Percentile (F) should normally be greater than 95th Net Claims Percentile (E)</t>
  </si>
  <si>
    <t>Is 99.5th Net Claims Percentile (F) &gt; net claims (A)</t>
  </si>
  <si>
    <t>C (All Other)</t>
  </si>
  <si>
    <t>V510028</t>
  </si>
  <si>
    <t>V510029</t>
  </si>
  <si>
    <t>D (All Other)</t>
  </si>
  <si>
    <t>V510030</t>
  </si>
  <si>
    <t>E (All Other)</t>
  </si>
  <si>
    <t>D (By Class)</t>
  </si>
  <si>
    <t>E (By Class)</t>
  </si>
  <si>
    <t>V510031</t>
  </si>
  <si>
    <t>V510032</t>
  </si>
  <si>
    <t>50th Joint Quantile Exceedance Probability should normally be between 50% AND 25%. Outside of this threshold implies there is a negative dependence at the 50th precentile</t>
  </si>
  <si>
    <t>75th Joint Quantile Exceedance Probability should normally be between 25% AND  6.25%. Outside of this threshold implies there is a negative dependence at the 75th precentile</t>
  </si>
  <si>
    <t>90th Joint Quantile Exceedance Probability should normally be between 10% AND  1%. Outside of this threshold implies there is a negative dependence at the 90th precentile</t>
  </si>
  <si>
    <t>95th Joint Quantile Exceedance Probability should normally be between 5% AND  0.25%. Outside of this threshold implies there is a negative dependence at the 95th precentile</t>
  </si>
  <si>
    <t>99.5th Joint Quantile Exceedance Probability should normally be between 0.5% AND  0.0025%. Outside of this threshold implies there is a negative dependence at the 99.5 precentile</t>
  </si>
  <si>
    <t>50th Joint Quantile Exceedance Probability should normally be between 50% AND  25%. Outside of this threshold implies there is a negative dependence at the 50th precentile</t>
  </si>
  <si>
    <t>V560002</t>
  </si>
  <si>
    <t>YOA PY-3</t>
  </si>
  <si>
    <t>YOA PY-4</t>
  </si>
  <si>
    <t>YOA PY-5</t>
  </si>
  <si>
    <t>YOA PY-6</t>
  </si>
  <si>
    <t>YOA (PY-6)</t>
  </si>
  <si>
    <t>YOA (PY-5)</t>
  </si>
  <si>
    <t>YOA (PY-4)</t>
  </si>
  <si>
    <t>YOA (PY-3)</t>
  </si>
  <si>
    <t>SCR PY</t>
  </si>
  <si>
    <t>SCR PY-2</t>
  </si>
  <si>
    <t>SCR PY-1</t>
  </si>
  <si>
    <t>V560008</t>
  </si>
  <si>
    <t>V560009</t>
  </si>
  <si>
    <t>V560010</t>
  </si>
  <si>
    <t>V560011</t>
  </si>
  <si>
    <t>V560012</t>
  </si>
  <si>
    <t>V560013</t>
  </si>
  <si>
    <t>SCR PY-3</t>
  </si>
  <si>
    <t>SCR PY-4</t>
  </si>
  <si>
    <t>SCR PY-5</t>
  </si>
  <si>
    <t>SCR PY-6</t>
  </si>
  <si>
    <t>YOA SCR Total</t>
  </si>
  <si>
    <t>YOA SCR PY</t>
  </si>
  <si>
    <t>YOA SCR PY-1</t>
  </si>
  <si>
    <t>YOA SCR PY-2</t>
  </si>
  <si>
    <t>YOA SCR PY-3</t>
  </si>
  <si>
    <t>YOA SCR PY-4</t>
  </si>
  <si>
    <t>YOA SCR PY-5</t>
  </si>
  <si>
    <t>YOA SCR PY-6</t>
  </si>
  <si>
    <t>V560014</t>
  </si>
  <si>
    <t>V560015</t>
  </si>
  <si>
    <t>V560016</t>
  </si>
  <si>
    <t>Is UOBY &lt;&gt; blank</t>
  </si>
  <si>
    <t>Is UOBY = No &amp; YOA PY-3 = 0</t>
  </si>
  <si>
    <t>Is UOBY = No &amp; YOA PY-4 = 0</t>
  </si>
  <si>
    <t>Is UOBY = No &amp; YOA PY-5 = 0</t>
  </si>
  <si>
    <t>Is UOBY = No &amp; YOA PY-6 = 0</t>
  </si>
  <si>
    <t>Is SCR PY &lt;&gt; 0 &amp; 311.2 YOA PY &lt;&gt; 0</t>
  </si>
  <si>
    <t>Is SCR PY-1 &lt;&gt; 0 &amp; 311.2 YOA PY-1 &lt;&gt; 0</t>
  </si>
  <si>
    <t>Is SCR PY-2 &lt;&gt; 0 &amp; 311.2 YOA PY-2 &lt;&gt; 0</t>
  </si>
  <si>
    <t>Is SCR PY-3 &lt;&gt; 0 &amp; 311.2 YOA PY-3 &lt;&gt; 0 &amp; YOA PY-3 &lt;&gt; blank</t>
  </si>
  <si>
    <t>Is SCR PY-4 &lt;&gt; 0 &amp; 311.2 YOA PY-4 &lt;&gt; 0 &amp; YOA PY-3 &lt;&gt; blank</t>
  </si>
  <si>
    <t>Is SCR PY-5 &lt;&gt; 0 &amp; 311.2 YOA PY-5 &lt;&gt; 0 &amp; YOA PY-3 &lt;&gt; blank</t>
  </si>
  <si>
    <t>Is SCR PY-6 &lt;&gt; 0 &amp; 311.2 YOA PY-6 &lt;&gt; 0 &amp; YOA PY-3 &lt;&gt; blank</t>
  </si>
  <si>
    <t>Is Sum(YOA SCR) = Total SCR</t>
  </si>
  <si>
    <t>V560017</t>
  </si>
  <si>
    <t>Is SCR PY-3 = 0 where YOA PY-3 = blank</t>
  </si>
  <si>
    <t>Is SCR PY-4 = 0 where YOA PY-4 = blank</t>
  </si>
  <si>
    <t>Is SCR PY-5 = 0 where YOA PY-5 = blank</t>
  </si>
  <si>
    <t>Is SCR PY-6 = 0 where YOA PY-6 = blank</t>
  </si>
  <si>
    <t>V570004</t>
  </si>
  <si>
    <t>V570005</t>
  </si>
  <si>
    <t>V570006</t>
  </si>
  <si>
    <t>V570007</t>
  </si>
  <si>
    <t>V570008</t>
  </si>
  <si>
    <t>V570009</t>
  </si>
  <si>
    <t>V570010</t>
  </si>
  <si>
    <t>QSR / ASR: Expected RI premium proportioned to existing and legally obliged gross inwards business</t>
  </si>
  <si>
    <t>QSR / ASR: Expected RI premium to cover future inwards business</t>
  </si>
  <si>
    <t>QSR / ASR: Minimum contractually obliged RI premium (if only existing and legally obliged was to be covered) as included in TPs</t>
  </si>
  <si>
    <t>Q4 Modelled: Expected RI premium proportioned to existing and legally obliged gross inwards business</t>
  </si>
  <si>
    <t>Q4 Modelled: Expected RI premium to cover future inwards business</t>
  </si>
  <si>
    <t>Q4 Modelled: Minimum contractually obliged RI premium (if only existing and legally obliged was to be covered) as included in TPs</t>
  </si>
  <si>
    <t>Column G should be zero or a positive (+) value</t>
  </si>
  <si>
    <t>Minimum contractually obliged RI premium for Proposed YoA should be equal to that stated in their Technical Provisions in Form 312</t>
  </si>
  <si>
    <t>Data in column A should normally be zero or more.</t>
  </si>
  <si>
    <t>Data in column B should normally be zero or more.</t>
  </si>
  <si>
    <t>Data in column C should normally be zero or more.</t>
  </si>
  <si>
    <t>Data in column D should normally be zero or more.</t>
  </si>
  <si>
    <t>Data in column F should normally be zero or more.</t>
  </si>
  <si>
    <t>Data in column G should normally be zero or more.</t>
  </si>
  <si>
    <t>Data in column H should normally be zero or more.</t>
  </si>
  <si>
    <t>Data in column I should normally be zero or more.</t>
  </si>
  <si>
    <r>
      <t xml:space="preserve">Gross Insurance Losses: Expenses should normally be greater than or equal to Net Insurance Losses: Expenses for </t>
    </r>
    <r>
      <rPr>
        <sz val="10"/>
        <color indexed="12"/>
        <rFont val="Arial"/>
        <family val="2"/>
      </rPr>
      <t>&lt;Year/Unincepted-current or Proposed year&gt;</t>
    </r>
  </si>
  <si>
    <t>Market Risk Interest rate risk on technical provisions (excluding risk margin):
Mean Outcome (Ultimate)</t>
  </si>
  <si>
    <t>Market Risk Interest rate risk on technical provisions (excluding risk margin):
Mean Outcome (Ultimate) should normally be zero or more.</t>
  </si>
  <si>
    <t>IFERROR(D27-E27,"")</t>
  </si>
  <si>
    <t>IFERROR((D27-E27)/E27,"")</t>
  </si>
  <si>
    <t>IFERROR(D28-E28,"")</t>
  </si>
  <si>
    <t>IFERROR((D28-E28)/E28,"")</t>
  </si>
  <si>
    <t>IFERROR(D29-E29,"")</t>
  </si>
  <si>
    <t>IFERROR((D29-E29)/E29,"")</t>
  </si>
  <si>
    <t>IFERROR(D30-E30,"")</t>
  </si>
  <si>
    <t>IFERROR((D30-E30)/E30,"")</t>
  </si>
  <si>
    <t>IFERROR(D31-E31,"")</t>
  </si>
  <si>
    <t>IFERROR((D31-E31)/E31,"")</t>
  </si>
  <si>
    <t>IFERROR(D32-E32,"")</t>
  </si>
  <si>
    <t>IFERROR((D32-E32)/E32,"")</t>
  </si>
  <si>
    <t>IFERROR((D33-E33)/E33,"")</t>
  </si>
  <si>
    <t>IFERROR((D34-E34)/E34,"")</t>
  </si>
  <si>
    <t>IFERROR((D35-E35)/E35,"")</t>
  </si>
  <si>
    <t>IFERROR((D36-E36)/E36,"")</t>
  </si>
  <si>
    <t>IFERROR((D37-E37)/E37,"")</t>
  </si>
  <si>
    <t>IFERROR(D38-E38,"")</t>
  </si>
  <si>
    <t>IFERROR((D38-E38)/E38,"")</t>
  </si>
  <si>
    <t>IFERROR(D39-E39,"")</t>
  </si>
  <si>
    <t>IFERROR((D39-E39)/E39,"")</t>
  </si>
  <si>
    <t>IFERROR(D40-E40,"")</t>
  </si>
  <si>
    <t>IFERROR((D40-E40)/E40,"")</t>
  </si>
  <si>
    <t>IFERROR(D43-E43,"")</t>
  </si>
  <si>
    <t>IFERROR(D44-E44,"")</t>
  </si>
  <si>
    <t>IFERROR(D45-E45,"")</t>
  </si>
  <si>
    <t>IFERROR(D46-E46,"")</t>
  </si>
  <si>
    <t>IFERROR(D49-E49,"")</t>
  </si>
  <si>
    <t>IFERROR(D50-E50,"")</t>
  </si>
  <si>
    <t>IFERROR(D51-E51,"")</t>
  </si>
  <si>
    <t>IFERROR(D52-E52,"")</t>
  </si>
  <si>
    <t>IFERROR(D53-E53,"")</t>
  </si>
  <si>
    <t>IFERROR(D54-E54,"")</t>
  </si>
  <si>
    <t>IFERROR((D43-E43)/E43,"")</t>
  </si>
  <si>
    <t>IFERROR((D44-E44)/E44,"")</t>
  </si>
  <si>
    <t>IFERROR((D45-E45)/E45,"")</t>
  </si>
  <si>
    <t>IFERROR((D46-E46)/E46,"")</t>
  </si>
  <si>
    <t>IFERROR((D47-E47)/E47,"")</t>
  </si>
  <si>
    <t>IFERROR((D48-E48)/E48,"")</t>
  </si>
  <si>
    <t>IFERROR((D49-E49)/E49,"")</t>
  </si>
  <si>
    <t>IFERROR((D50-E50)/E50,"")</t>
  </si>
  <si>
    <t>IFERROR((D51-E51)/E51,"")</t>
  </si>
  <si>
    <t>IFERROR((D52-E52)/E52,"")</t>
  </si>
  <si>
    <t>IFERROR((D54-E54)/E54,"")</t>
  </si>
  <si>
    <t>IFERROR((D55-E55)/E55,"")</t>
  </si>
  <si>
    <t>IFERROR((D56-E56)/E56,"")</t>
  </si>
  <si>
    <t>IFERROR((D57-E57)/E57,"")</t>
  </si>
  <si>
    <t>IFERROR(CONCATENATE(
IF(OR($D43="",$E43=""),"",
IF($D43&gt;0,IF($E43&gt;0,$L$17,$L$16),""))," ",
IF(OR($G$56="",$G$55=""),"",
IF(AND($G$56&lt;-$M$12,$G$55&gt;=-$M$12),$L$18,
IF(AND($G$56&lt;=$M$12,$G$55&gt;$M$12),$L$19,"")))),"")</t>
  </si>
  <si>
    <t>IFERROR(IF(ABS($G52)&gt;$L$12,IF($G52&gt;0,$L$26,$L$25),""),"")</t>
  </si>
  <si>
    <t>IFERROR(IF(ABS($G53)&gt;$L$12,IF($G53&gt;0,$L$21,$L$20),""),"")</t>
  </si>
  <si>
    <t>IFERROR(IF(ABS($G55)&gt;$L$12,IF($G55&gt;0,$L$26,$L$25),""),"")</t>
  </si>
  <si>
    <t>IFERROR(IF(ABS($G56)&gt;$L$12,IF($G56&gt;0,$L$21,$L$20),""),"")</t>
  </si>
  <si>
    <t>IFERROR(IF(ABS($G57)&gt;$L$12,IF($G57&gt;0,$L$30,$L$29),""),"")</t>
  </si>
  <si>
    <t>IFERROR(D59-E59,"")</t>
  </si>
  <si>
    <t>IFERROR(D60-E60,"")</t>
  </si>
  <si>
    <t>IFERROR(D61-E61,"")</t>
  </si>
  <si>
    <t>IFERROR(D62-E62,"")</t>
  </si>
  <si>
    <t>IFERROR(D65-E65,"")</t>
  </si>
  <si>
    <t>IFERROR(D66-E66,"")</t>
  </si>
  <si>
    <t>IFERROR(D67-E67,"")</t>
  </si>
  <si>
    <t>IFERROR(D68-E68,"")</t>
  </si>
  <si>
    <t>IFERROR((D59-E59)/E59,"")</t>
  </si>
  <si>
    <t>IFERROR((D60-E60)/E60,"")</t>
  </si>
  <si>
    <t>IFERROR((D61-E61)/E61,"")</t>
  </si>
  <si>
    <t>IFERROR((D62-E62)/E62,"")</t>
  </si>
  <si>
    <t>IFERROR((D63-E63)/E63,"")</t>
  </si>
  <si>
    <t>IFERROR((D64-E64)/E64,"")</t>
  </si>
  <si>
    <t>IFERROR((D65-E65)/E65,"")</t>
  </si>
  <si>
    <t>IFERROR((D66-E66)/E66,"")</t>
  </si>
  <si>
    <t>IFERROR((D67-E67)/E67,"")</t>
  </si>
  <si>
    <t>IFERROR((D68-E68)/E68,"")</t>
  </si>
  <si>
    <t>IFERROR((D69-E69)/E69,"")</t>
  </si>
  <si>
    <t>IFERROR((D70-E70)/E70,"")</t>
  </si>
  <si>
    <t>IFERROR(CONCATENATE(
IF(OR($D59="",$E59=""),"",
IF($D59&gt;0,IF($E59&gt;0,$L$17,$L$16),""))," ",
IF(OR($G$70="",$G$69=""),"",
IF(AND($G$70&lt;-$M$12,$G$69&gt;=-$M$12),$L$18,
IF(AND($G$70&lt;=$M$12,$G$69&gt;$M$12),$L$19,"")))),"")</t>
  </si>
  <si>
    <t>IFERROR(CONCATENATE(
IF(($D$60+$D$38)&lt;$D$75,"Premium risk exceeds Insurance risk + RM",""),"  ",
IF(($D$60&lt;$D$87),"Reserve risk exceeds Insurance risk","")),"")</t>
  </si>
  <si>
    <t>IFERROR(IF(ABS($G66)&gt;$L$12,IF($G66&gt;0,$L$26,$L$25),""),"")</t>
  </si>
  <si>
    <t>IFERROR(IF(ABS($G67)&gt;$L$12,IF($G67&gt;0,$L$21,$L$20),""),"")</t>
  </si>
  <si>
    <t>IFERROR(IF(ABS($G69)&gt;$L$12,IF($G69&gt;0,$L$26,$L$25),""),"")</t>
  </si>
  <si>
    <t>IFERROR(IF(ABS($G70)&gt;$L$12,IF($G70&gt;0,$L$21,$L$20),""),"")</t>
  </si>
  <si>
    <t>IFERROR((D72-E72)/E72,"")</t>
  </si>
  <si>
    <t>IFERROR(D74-E74,"")</t>
  </si>
  <si>
    <t>IFERROR(D75-E75,"")</t>
  </si>
  <si>
    <t>IFERROR(D76-E76,"")</t>
  </si>
  <si>
    <t>IFERROR(D77-E77,"")</t>
  </si>
  <si>
    <t>IFERROR(D78-E78,"")</t>
  </si>
  <si>
    <t>IFERROR(D79-E79,"")</t>
  </si>
  <si>
    <t>IFERROR(D80-E80,"")</t>
  </si>
  <si>
    <t>IFERROR((D74-E74)/E74,"")</t>
  </si>
  <si>
    <t>IFERROR((D75-E75)/E75,"")</t>
  </si>
  <si>
    <t>IFERROR((D76-E76)/E76,"")</t>
  </si>
  <si>
    <t>IFERROR((D77-E77)/E77,"")</t>
  </si>
  <si>
    <t>IFERROR((D78-E78)/E78,"")</t>
  </si>
  <si>
    <t>IFERROR((D79-E79)/E79,"")</t>
  </si>
  <si>
    <t>IFERROR((D80-E80)/E80,"")</t>
  </si>
  <si>
    <t>IFERROR((D81-E81)/E81,"")</t>
  </si>
  <si>
    <t>IFERROR((D82-E82)/E82,"")</t>
  </si>
  <si>
    <t>IFERROR((D83-E83)/E83,"")</t>
  </si>
  <si>
    <t>IFERROR((D84-E84)/E84,"")</t>
  </si>
  <si>
    <t>IFERROR(CONCATENATE(
IF(OR($D74="",$E74=""),"",
IF($D74&gt;0,IF($E74&gt;0,$L$17,$L$16),""))," ",
IF(OR($G$82="",$G$81=""),"",
IF(AND($G$82&lt;-$M$12,$G$81&gt;=-$M$12),$L$18,
IF(AND($G$82&lt;=$M$12,$G$81&gt;$M$12),$L$19,"")))),"")</t>
  </si>
  <si>
    <t>IFERROR(IF(ABS($G78)&gt;$L$12,IF($G78&gt;0,$L$26,$L$25),""),"")</t>
  </si>
  <si>
    <t>IFERROR(IF(ABS($G79)&gt;$L$12,IF($G79&gt;0,$L$21,$L$20),""),"")</t>
  </si>
  <si>
    <t>IFERROR(IF(ABS($G81)&gt;$L$12,IF($G81&gt;0,$L$26,$L$25),""),"")</t>
  </si>
  <si>
    <t>IFERROR(IF(ABS($G82)&gt;$L$12,IF($G82&gt;0,$L$21,$L$20),""),"")</t>
  </si>
  <si>
    <t>IFERROR(IF(ABS($G83)&gt;$L$12,IF($G83&gt;0,$L$27,$L$28),""),"")</t>
  </si>
  <si>
    <t>IFERROR(IF(ABS($G84)&gt;$L$12,IF($G84&gt;0,$L$30,$L$29),""),"")</t>
  </si>
  <si>
    <t>IFERROR(D86-E86,"")</t>
  </si>
  <si>
    <t>IFERROR(D87-E87,"")</t>
  </si>
  <si>
    <t>IFERROR(D88-E88,"")</t>
  </si>
  <si>
    <t>IFERROR(D89-E89,"")</t>
  </si>
  <si>
    <t>IFERROR(D90-E90,"")</t>
  </si>
  <si>
    <t>IFERROR(D91-E91,"")</t>
  </si>
  <si>
    <t>IFERROR(D92-E92,"")</t>
  </si>
  <si>
    <t>IFERROR(D93-E93,"")</t>
  </si>
  <si>
    <t>IFERROR(D94-E94,"")</t>
  </si>
  <si>
    <t>IFERROR((D86-E86)/E86,"")</t>
  </si>
  <si>
    <t>IFERROR((D87-E87)/E87,"")</t>
  </si>
  <si>
    <t>IFERROR((D88-E88)/E88,"")</t>
  </si>
  <si>
    <t>IFERROR((D89-E89)/E89,"")</t>
  </si>
  <si>
    <t>IFERROR((D90-E90)/E90,"")</t>
  </si>
  <si>
    <t>IFERROR((D91-E91)/E91,"")</t>
  </si>
  <si>
    <t>IFERROR((D92-E92)/E92,"")</t>
  </si>
  <si>
    <t>IFERROR((D93-E93)/E93,"")</t>
  </si>
  <si>
    <t>IFERROR((D94-E94)/E94,"")</t>
  </si>
  <si>
    <t>IFERROR((D95-E95)/E95,"")</t>
  </si>
  <si>
    <t>IFERROR((D96-E96)/E96,"")</t>
  </si>
  <si>
    <t>IFERROR((D97-E97)/E97,"")</t>
  </si>
  <si>
    <t>IFERROR((D98-E98)/E98,"")</t>
  </si>
  <si>
    <t>IFERROR(CONCATENATE(
IF(OR($D86="",$E86=""),"",
IF($D86&gt;0,IF($E86&gt;0,$L$17,$L$16),""))," ",
IF(OR($G$98="",$G$95=""),"",
IF(AND($G$98&lt;-$M$12,$G$95&gt;=-$M$12),$L$18,
IF(AND($G$98&lt;=$M$12,$G$95&gt;$M$12),$L$19,"")))),"")</t>
  </si>
  <si>
    <t>IFERROR(IF(ABS($G91)&gt;$L$14,IF($G91&gt;0,#REF!,#REF!),""),"")</t>
  </si>
  <si>
    <t>IFERROR(IF(ABS($G93)&gt;$L$14,IF($G93&gt;0,#REF!,#REF!),""),"")</t>
  </si>
  <si>
    <t>IFERROR(IF(ABS($G95)&gt;$L$12,IF($G95&gt;0,$L$26,$L$25),""),"")</t>
  </si>
  <si>
    <t>IFERROR(IF(ABS($G96)&gt;$L$12,IF($G96&gt;0,$L$21,$L$20),""),"")</t>
  </si>
  <si>
    <t>IFERROR(IF(ABS($G97)&gt;$L$12,IF($G97&gt;0,$L$27,$L$28),""),"")</t>
  </si>
  <si>
    <t>IFERROR(IF(ABS($G98)&gt;$L$12,IF($G98&gt;0,$L$21,$L$20),""),"")</t>
  </si>
  <si>
    <t>IFERROR(D100-E100,"")</t>
  </si>
  <si>
    <t>IFERROR(D101-E101,"")</t>
  </si>
  <si>
    <t>IFERROR((D100-E100)/E100,"")</t>
  </si>
  <si>
    <t>IFERROR((D101-E101)/E101,"")</t>
  </si>
  <si>
    <t>IFERROR((D102-E102)/E102,"")</t>
  </si>
  <si>
    <t>IFERROR((D103-E103)/E103,"")</t>
  </si>
  <si>
    <t>IFERROR(IF(ABS($G102)&gt;$L$12,IF($G102&gt;0,$L$27,$L$28),""),"")</t>
  </si>
  <si>
    <t>IFERROR(IF(ABS($G103)&gt;$L$12,IF($G103&gt;0,$L$21,$L$20),""),"")</t>
  </si>
  <si>
    <t>IFERROR(D105-E105,"")</t>
  </si>
  <si>
    <t>IFERROR(D106-E106,"")</t>
  </si>
  <si>
    <t>IFERROR(D107-E107,"")</t>
  </si>
  <si>
    <t>IFERROR((D105-E105)/E105,"")</t>
  </si>
  <si>
    <t>IFERROR((D106-E106)/E106,"")</t>
  </si>
  <si>
    <t>IFERROR((D107-E107)/E107,"")</t>
  </si>
  <si>
    <t>IFERROR((D108-E108)/E108,"")</t>
  </si>
  <si>
    <t>IFERROR((D109-E109)/E109,"")</t>
  </si>
  <si>
    <t>IFERROR((D110-E110)/E110,"")</t>
  </si>
  <si>
    <t>IFERROR(CONCATENATE(
IF(OR($D105="",$E105=""),"",
IF($D105&gt;0,IF($E105&gt;0,$L$17,$L$16),""))," ",
IF(OR($G$110="",$G$109=""),"",
IF(AND($G$110&lt;-$M$12,$G$109&gt;=-$M$12),$L$18,
IF(AND($G$110&lt;=$M$12,$G$109&gt;$M$12),$L$19,"")))),"")</t>
  </si>
  <si>
    <t>IFERROR(IF(ABS($G108)&gt;$L$12,IF($G108&gt;0,$L$27,$L$28),""),"")</t>
  </si>
  <si>
    <t>IFERROR(IF(ABS($G109)&gt;$L$12,IF($G109&gt;0,$L$26,$L$25),""),"")</t>
  </si>
  <si>
    <t>IFERROR(IF(ABS($G110)&gt;$L$12,IF($G110&gt;0,$L$21,$L$20),""),"")</t>
  </si>
  <si>
    <t>IFERROR(D112-E112,"")</t>
  </si>
  <si>
    <t>IFERROR(D113-E113,"")</t>
  </si>
  <si>
    <t>IFERROR(D114-E114,"")</t>
  </si>
  <si>
    <t>IFERROR((D112-E112)/E112,"")</t>
  </si>
  <si>
    <t>IFERROR((D113-E113)/E113,"")</t>
  </si>
  <si>
    <t>IFERROR((D114-E114)/E114,"")</t>
  </si>
  <si>
    <t>IFERROR((D115-E115)/E115,"")</t>
  </si>
  <si>
    <t>IFERROR((D116-E116)/E116,"")</t>
  </si>
  <si>
    <t>IFERROR(IF(ABS($G115)&gt;$L$12,IF($G115&gt;0,$L$27,$L$28),""),"")</t>
  </si>
  <si>
    <t>IFERROR(IF(ABS($G116)&gt;$L$12,IF($G116&gt;0,$L$21,$L$20),""),"")</t>
  </si>
  <si>
    <t>IFERROR(D119-E119,"")</t>
  </si>
  <si>
    <t>IFERROR(D120-E120,"")</t>
  </si>
  <si>
    <t>IFERROR(D121-E121,"")</t>
  </si>
  <si>
    <t>IFERROR(D122-E122,"")</t>
  </si>
  <si>
    <t>IFERROR((D119-E119)/E119,"")</t>
  </si>
  <si>
    <t>IFERROR((D120-E120)/E120,"")</t>
  </si>
  <si>
    <t>IFERROR((D121-E121)/E121,"")</t>
  </si>
  <si>
    <t>IFERROR((D122-E122)/E122,"")</t>
  </si>
  <si>
    <t>IFERROR((D123-E123)/E123,"")</t>
  </si>
  <si>
    <t>IFERROR((D124-E124)/E124,"")</t>
  </si>
  <si>
    <t>IFERROR((D125-E125)/E125,"")</t>
  </si>
  <si>
    <t>IFERROR((D126-E126)/E126,"")</t>
  </si>
  <si>
    <t>IFERROR((D127-E127)/E127,"")</t>
  </si>
  <si>
    <t>IFERROR((D128-E128)/E128,"")</t>
  </si>
  <si>
    <t>IFERROR((D129-E129)/E129,"")</t>
  </si>
  <si>
    <t>IFERROR((D130-E130)/E130,"")</t>
  </si>
  <si>
    <t>IFERROR((D131-E131)/E131,"")</t>
  </si>
  <si>
    <t>IFERROR(
IF(($G125)&lt;-$M$12,$L$23,
IF(OR(ISNUMBER($D125)=FALSE,$D125=""),"",IF($D125&gt;100%,$L$24,""))),"")</t>
  </si>
  <si>
    <t>IFERROR(IF(ABS($G126)&gt;$L$12,IF($G126&gt;0,$L$26,$L$25),""),"")</t>
  </si>
  <si>
    <t>IFERROR(IF(ABS($G127)&gt;$L$12,IF($G127&gt;0,$L$21,$L$20),""),"")</t>
  </si>
  <si>
    <t>IFERROR(IF(ABS($G129)&gt;$L$12,IF($G129&gt;0,$L$26,$L$25),""),"")</t>
  </si>
  <si>
    <t>IFERROR(IF(ABS($G130)&gt;$L$12,IF($G130&gt;0,$L$21,$L$20),""),"")</t>
  </si>
  <si>
    <t>IFERROR(IF(ABS($G131)&gt;$L$12,IF($G131&gt;0,$L$30,$L$29),""),"")</t>
  </si>
  <si>
    <t>IFERROR(D135-E135,"")</t>
  </si>
  <si>
    <t>IFERROR(D136-E136,"")</t>
  </si>
  <si>
    <t>IFERROR(D137-E137,"")</t>
  </si>
  <si>
    <t>IFERROR((D135-E135)/E135,"")</t>
  </si>
  <si>
    <t>IFERROR((D136-E136)/E136,"")</t>
  </si>
  <si>
    <t>IFERROR((D137-E137)/E137,"")</t>
  </si>
  <si>
    <t>IFERROR((D138-E138)/E138,"")</t>
  </si>
  <si>
    <t>IFERROR((D139-E139)/E139,"")</t>
  </si>
  <si>
    <t>IFERROR((D140-E140)/E140,"")</t>
  </si>
  <si>
    <t>IFERROR((D141-E141)/E141,"")</t>
  </si>
  <si>
    <t>IFERROR(IF(ABS($G138)&gt;$L$12,IF($G138&gt;0,$L$21,$L$20),""),"")</t>
  </si>
  <si>
    <t>IFERROR(IF(ABS($G140)&gt;$L$12,IF($G140&gt;0,$L$21,$L$20),""),"")</t>
  </si>
  <si>
    <t>IFERROR(IF(ABS($G141)&gt;$L$12,IF($G141&gt;0,$L$30,$L$29),""),"")</t>
  </si>
  <si>
    <t>IFERROR(D143-E143,"")</t>
  </si>
  <si>
    <t>IFERROR(D144-E144,"")</t>
  </si>
  <si>
    <t>IFERROR(D145-E145,"")</t>
  </si>
  <si>
    <t>IFERROR((D143-E143)/E143,"")</t>
  </si>
  <si>
    <t>IFERROR((D144-E144)/E144,"")</t>
  </si>
  <si>
    <t>IFERROR((D145-E145)/E145,"")</t>
  </si>
  <si>
    <t>IFERROR((D146-E146)/E146,"")</t>
  </si>
  <si>
    <t>IFERROR((D147-E147)/E147,"")</t>
  </si>
  <si>
    <t>IFERROR((D148-E148)/E148,"")</t>
  </si>
  <si>
    <t>IFERROR((D149-E149)/E149,"")</t>
  </si>
  <si>
    <t>IFERROR(IF(ABS($G146)&gt;$L$12,IF($G146&gt;0,$L$21,$L$20),""),"")</t>
  </si>
  <si>
    <t>IFERROR(IF(ABS($G147)&gt;$L$12,IF($G147&gt;0,$L$21,$L$20),""),"")</t>
  </si>
  <si>
    <t>IFERROR(IF(ABS($G148)&gt;$L$12,IF($G148&gt;0,$L$21,$L$20),""),"")</t>
  </si>
  <si>
    <t>IFERROR(IF(ABS($G149)&gt;$L$12,IF($G149&gt;0,$L$30,$L$29),""),"")</t>
  </si>
  <si>
    <t>Tolerance (Correct Method of Entry)</t>
  </si>
  <si>
    <t>Is C10 zero or negative(-) value</t>
  </si>
  <si>
    <t>Is Ultimate SCR &gt;= One-Year SCR A1</t>
  </si>
  <si>
    <t>C1 - (C2 + C3) &lt;= £100,000</t>
  </si>
  <si>
    <t>A1 - B1 &lt;= £100,000</t>
  </si>
  <si>
    <t>C4 - (C5 + C6) &lt;= £100,000</t>
  </si>
  <si>
    <t>E1 - C1 &lt;= £100,000</t>
  </si>
  <si>
    <t>E7 - C7 &lt;= £100,000</t>
  </si>
  <si>
    <t>E4 - C4 &lt;= £100,000</t>
  </si>
  <si>
    <t>E8 - C8 &lt;= £100,000</t>
  </si>
  <si>
    <t>G1 - (G2 + G3) &lt;= £100,000</t>
  </si>
  <si>
    <t>C2 - G2 &lt;= £100,000</t>
  </si>
  <si>
    <t>C3 - G3 &lt;= £100,000</t>
  </si>
  <si>
    <t>G4 - (G5 + G6) &lt;= £100,000</t>
  </si>
  <si>
    <t>C5 - G5 &lt;= £100,000</t>
  </si>
  <si>
    <t>C6 - G6 &lt;= £100,000</t>
  </si>
  <si>
    <t>C7 - G7 &lt;= £100,000</t>
  </si>
  <si>
    <t>C8 - G8 &lt;= £100,000</t>
  </si>
  <si>
    <t>I1 - G1 &lt;= £100,000</t>
  </si>
  <si>
    <t>E1 - I1 &lt;= £100,000</t>
  </si>
  <si>
    <t>E4 - I4 &lt;= £100,000</t>
  </si>
  <si>
    <t>E7 - I7 &lt;= £100,000</t>
  </si>
  <si>
    <t>E8 - I8 &lt;= £100,000</t>
  </si>
  <si>
    <t>V500033</t>
  </si>
  <si>
    <t>I4 - G4 &lt;= £100,000</t>
  </si>
  <si>
    <t>I7  - G7 &lt;= £100,000</t>
  </si>
  <si>
    <t>I8  - G8 &lt;= £100,000</t>
  </si>
  <si>
    <t>B1 - C1 &lt;= £100,000</t>
  </si>
  <si>
    <t>C1 - D1 &lt;= £100,000</t>
  </si>
  <si>
    <t>D1 - E1 &lt;= £100,000</t>
  </si>
  <si>
    <t>E1 - F1 &lt;= £100,000</t>
  </si>
  <si>
    <t>G1 - H1 &lt;= £100,000</t>
  </si>
  <si>
    <t>B2 - C2 &lt;= £100,000</t>
  </si>
  <si>
    <t>C2 - D2 &lt;= £100,000</t>
  </si>
  <si>
    <t>D2 - E2 &lt;= £100,000</t>
  </si>
  <si>
    <t>E2 - F2 &lt;= £100,000</t>
  </si>
  <si>
    <t>G2 - H2 &lt;= £100,000</t>
  </si>
  <si>
    <t>F1 - G1 &lt;= £100,000</t>
  </si>
  <si>
    <t>G1 - G3 &lt;= £100,000</t>
  </si>
  <si>
    <t>G2 - G4 &lt;= £100,000</t>
  </si>
  <si>
    <t>B3 - C3 &lt;= £100,000</t>
  </si>
  <si>
    <t>C3 - D3 &lt;= £100,000</t>
  </si>
  <si>
    <t>D3 - E3 &lt;= £100,000</t>
  </si>
  <si>
    <t>E3 - F3 &lt;= £100,000</t>
  </si>
  <si>
    <t>G1 - G2 &lt;= £100,000</t>
  </si>
  <si>
    <t>F3 - G3 &lt;= £100,000</t>
  </si>
  <si>
    <t>G3 - H3 &lt;= £100,000</t>
  </si>
  <si>
    <t>H1 - H3 &lt;= £100,000</t>
  </si>
  <si>
    <t>C - (A + B) &lt;= £100,000</t>
  </si>
  <si>
    <t>H - A &lt;= £100,000</t>
  </si>
  <si>
    <t>I - B &lt;= £100,000</t>
  </si>
  <si>
    <t>K - D &lt;= £100,000</t>
  </si>
  <si>
    <t>L - E &lt;= £100,000</t>
  </si>
  <si>
    <t>F - (D - E) &lt;= £100,000</t>
  </si>
  <si>
    <t>J - (H + I) &lt;= £100,000</t>
  </si>
  <si>
    <t>M - (K - L) &lt;= £100,000</t>
  </si>
  <si>
    <t>I1 - (I2 + I3) &lt;= £100,000</t>
  </si>
  <si>
    <t>G (Total)</t>
  </si>
  <si>
    <t>V500034</t>
  </si>
  <si>
    <t>H (Total)</t>
  </si>
  <si>
    <t>V500035</t>
  </si>
  <si>
    <t>V500036</t>
  </si>
  <si>
    <t>V502031</t>
  </si>
  <si>
    <t>V502032</t>
  </si>
  <si>
    <t>V502033</t>
  </si>
  <si>
    <t>V502034</t>
  </si>
  <si>
    <t>Should be greater than Total Mean Net Claims (B)</t>
  </si>
  <si>
    <t>Should be greater than Total Mean Net Claims (A)</t>
  </si>
  <si>
    <t>C (Total)</t>
  </si>
  <si>
    <t>V510033</t>
  </si>
  <si>
    <t>D (Total)</t>
  </si>
  <si>
    <t>V510034</t>
  </si>
  <si>
    <t>V510035</t>
  </si>
  <si>
    <t>V510036</t>
  </si>
  <si>
    <t>B - E &lt;= £100,000</t>
  </si>
  <si>
    <t>E - F &lt;= £100,000</t>
  </si>
  <si>
    <t>F - G &lt;= £100,000</t>
  </si>
  <si>
    <t>G - H &lt;= £100,000</t>
  </si>
  <si>
    <t>H - I &lt;= £100,000</t>
  </si>
  <si>
    <t>A - I &lt;= £100,000</t>
  </si>
  <si>
    <t>A - I (when C = No) &lt;= £100,000</t>
  </si>
  <si>
    <t>A - B &lt;= £100,000</t>
  </si>
  <si>
    <t>A - F &lt;= £100,000</t>
  </si>
  <si>
    <t>B - C &lt;= £100,000</t>
  </si>
  <si>
    <t>75th Net Claims Percentile (C) should normally be greater than 50th Net Claims Percentile (B)</t>
  </si>
  <si>
    <t>C - D &lt;= £100,000</t>
  </si>
  <si>
    <t>D - E &lt;= £100,000</t>
  </si>
  <si>
    <t>V502035</t>
  </si>
  <si>
    <t>Is 99.5th Net Claims Percentile (I) &gt; net premium (A)</t>
  </si>
  <si>
    <t>99.5th net claims percentile (I) should be normally be greater than Net Premium (A)</t>
  </si>
  <si>
    <t xml:space="preserve"> = form 309, column B, row 1</t>
  </si>
  <si>
    <t>ABS(A1 - C11) &lt;= £100,000</t>
  </si>
  <si>
    <t>ABS(B1 - G11) &lt;= £100,000</t>
  </si>
  <si>
    <t>ABS(C11 - E9) &lt;= £100,000</t>
  </si>
  <si>
    <t>ABS(G11 - I9) &lt;= £100,000</t>
  </si>
  <si>
    <t>ABS(A1 - L Total) &lt;= £100,000</t>
  </si>
  <si>
    <t>ABS(F8 - [Form 311 A1]) &lt;= £100,000</t>
  </si>
  <si>
    <t>ABS(G8 - [Form 311 G1]) &lt;= £100,000</t>
  </si>
  <si>
    <t>ABS(H8 - [Form 311 A3]) &lt;= £100,000</t>
  </si>
  <si>
    <t>ABS(I8 - [Form 311 G3]) &lt;= £100,000</t>
  </si>
  <si>
    <t>ABS(A6 - [Form 310 A2]) &lt;= £100,000</t>
  </si>
  <si>
    <t>ABS(D1 - [D1a + D1b]) &lt;= £100,000</t>
  </si>
  <si>
    <t>ABS(D1a - F1a) &lt;= £100,000</t>
  </si>
  <si>
    <t>ABS(F9 - [Form 309 G7]) &lt;= £100,000</t>
  </si>
  <si>
    <t>ABS(G1 - [Form 310 A1]) &lt;= £100,000</t>
  </si>
  <si>
    <t>ABS(G9 - [Form 310 A2]) &lt;= £100,000</t>
  </si>
  <si>
    <t>ABS(I1 - [Form 309 C11]) &lt;= £100,000</t>
  </si>
  <si>
    <t>ABS(I11 - [Form 309 G11]) &lt;= £100,000</t>
  </si>
  <si>
    <t>ABS(J1 - [J1a + J1b]) &lt;= £100,000</t>
  </si>
  <si>
    <t>ABS(L9 - [Form 309 C7]) &lt;= £100,000</t>
  </si>
  <si>
    <t>ABS(Sum(Col B) - [Form 313.3 H4]) &lt;= £100,000</t>
  </si>
  <si>
    <t>ABS(I Total - I(i) Total) &lt;= £100,000</t>
  </si>
  <si>
    <t>ABS(Sum(Col B) - [Form 313.3 H1 + Form 313.3 H4]) &lt;= £100,000</t>
  </si>
  <si>
    <t>ABS(Sum(Col A) - [Form 313.3 H5]) &lt;= £100,000</t>
  </si>
  <si>
    <t>ABS(F Total - F(i) Total) &lt;= £100,000</t>
  </si>
  <si>
    <t>ABS(U7 - [U1 + U4 + U5 + U6]) &lt;= £100,000</t>
  </si>
  <si>
    <t>ABS(V7 - [V1 + V4 + V5 + V6]) &lt;= £100,000</t>
  </si>
  <si>
    <t>ABS(W1 - (W2 + W3)) &lt;= £100,000</t>
  </si>
  <si>
    <t>ABS(Sum(YOA SCR) - Total SCR) &lt;= £100,000</t>
  </si>
  <si>
    <t>ABS(Sum(col A) - A Total) &lt;= £100,000</t>
  </si>
  <si>
    <t>ABS(Sum(col E) - E Total) &lt;= £100,000</t>
  </si>
  <si>
    <t>ABS(H (PY) - [form 312.2 D - form 312.2 K]) &lt;= £100,000</t>
  </si>
  <si>
    <t>Lapse risk should be included within the reserving risk split, where appropriate. If the value of the lapse risk is deemed significant please contact your MRC capital point of contact to discuss its inclusion in your modelling.</t>
  </si>
  <si>
    <t>On a one-year basis, the total modelled insurance claims are the modelled claims (plus allocated loss adjustment expenses - ALAE) which are paid from time zero in the model i.e. it is those paid during the modelled year plus those reserved for at t=1. In other words, total claims payments from 1 January of the prospective YOA on all business written and bound prior to 31 December at time 0. The net of reinsurance values should only reflect insurance risks (e.g. no volatility should be applied for foreign exchange or reinsurance default credit risks). All values should be undiscounted.
Premiums and premium expenses should be excluded.
Claims expenses represent allocated loss adjustment expenses (ALAE). Unallocated loss adjustment expenses (ULAE) should be excluded.
All figures should be on a Solvency II basis, except that they should be undiscounted and exclude the risk margin.</t>
  </si>
  <si>
    <t>The Ultimate basis refers to the distribution of claims and expenses (ALAE only) from the Ultimate model. For the ultimate basis, the total represents claims technical provisions at 31 December (time 0) plus claims arising on all new business bound to the prospective year of account in full. The net of reinsurance values should only reflect insurance risks. All values should be undiscounted.</t>
  </si>
  <si>
    <t>Adjustments should be made to reflect the differences between the Forecast Technical Provisions and the equivalent Capital Model outputs. Column J is for all adjustments other than new business adjustments, which should be recorded separately in column K. We do not expect material adjustments to be made in column J, as agents should prepare consistent claims and claims expense projections for inclusion on form 312 and as part of the internal model. Please describe any adjustments within your SCR methodology documentation.</t>
  </si>
  <si>
    <t>Column K reports expected claims arising on business contracted in the next 12 months post 31 December (time 0). New business (e.g. unincepted binders) would only be expected in the current, proposed and proposed +1 years of account, therefore the warning is in place to flag any inputs in earlier years of account. We consider that it is unlikely that the model will include additional business attaching to these mature years of account and agents should include a commentary in the supporting SCR documentation, where these amounts are significant.</t>
  </si>
  <si>
    <t>The premium values are gross of acquisition costs.
Acquisition costs relate to amounts that fall to be deducted from gross premium income for stamp monitoring purposes and for calculation of Central Fund contributions. They should, therefore, exclude internal costs re-allocated to acquisition costs for accounting purposes – these should be included in expenses</t>
  </si>
  <si>
    <r>
      <t xml:space="preserve">Expected mean return due to risk free rate across all bond assets </t>
    </r>
    <r>
      <rPr>
        <u/>
        <sz val="11"/>
        <rFont val="Arial"/>
        <family val="2"/>
      </rPr>
      <t>and</t>
    </r>
    <r>
      <rPr>
        <sz val="11"/>
        <rFont val="Arial"/>
        <family val="2"/>
      </rPr>
      <t xml:space="preserve"> liabilities. i.e. the expected mean of the variability in the value of assets and liabilities due to changes in the risk free rate.
On an Ultimate basis, the risk free discounting benefit taken at T</t>
    </r>
    <r>
      <rPr>
        <vertAlign val="subscript"/>
        <sz val="11"/>
        <rFont val="Arial"/>
        <family val="2"/>
      </rPr>
      <t>0</t>
    </r>
    <r>
      <rPr>
        <sz val="11"/>
        <rFont val="Arial"/>
        <family val="2"/>
      </rPr>
      <t xml:space="preserve"> on insurance liabilities fully unwinds and this loss should be taken to market risk, to net with the expected investment return on bond assets due to the risk free rate. It should not be included as an insurance loss. (by way of example, if assets and liabilities were perfectly matched, the mean return due to the risk free rate would be zero).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left in insurance risk.
On risky bond assets, if it is not possible to split out the expected return of the risk free rate from the expected return of the excess credit spread, please include the total expected investment income on bonds in D1, less the variability in the value of liabilities due to changes in the risk free rate. 
(Sign convention: expected income is negative, expected loss is positive).
D1a - Interest rate risk on technical provisions (excluding the risk margin) represents any impact from discounting the technical provisions (apart from the risk margin). This includes changes in risk-free yields and changes in undiscounted technical provisions (including impact of new written business) on a one year basis. At the time "ultimate" the technical provisions have runoff to zero and so this is a deterministic loss equal to the time 0 discount credit. This property should hold true for a proxy ultimate basis i.e. choosing a closing balance sheet date sooner than when the technical provisions ultimately run-off by. The unwind of the discount credit should be capped on a one year basis (and proxy ultimate basis) so as to not take discount credit on FAL (NB there is no impact of capping on an ultimate basis). 
D1b - Interest rate risk on assets includes investment income arising from risk free returns. This includes investment income on new written exposure.</t>
    </r>
  </si>
  <si>
    <r>
      <t xml:space="preserve">1:200 interest rate risk net across all bond assets </t>
    </r>
    <r>
      <rPr>
        <u/>
        <sz val="11"/>
        <rFont val="Arial"/>
        <family val="2"/>
      </rPr>
      <t>and</t>
    </r>
    <r>
      <rPr>
        <sz val="11"/>
        <rFont val="Arial"/>
        <family val="2"/>
      </rPr>
      <t xml:space="preserve"> all liabilities i.e. the variability in the value of assets and liabilities due to changes in the risk free rate. On an Ultimate basis, the risk free discounting benefit taken at T</t>
    </r>
    <r>
      <rPr>
        <vertAlign val="subscript"/>
        <sz val="11"/>
        <rFont val="Arial"/>
        <family val="2"/>
      </rPr>
      <t xml:space="preserve">0 </t>
    </r>
    <r>
      <rPr>
        <sz val="11"/>
        <rFont val="Arial"/>
        <family val="2"/>
      </rPr>
      <t>on liabilities fully unwinds and this loss should be taken to market risk, to net with investment return on bond assets and not included as an insurance loss. Similarly on a One-Year basis, the variability in the valuation of T</t>
    </r>
    <r>
      <rPr>
        <vertAlign val="subscript"/>
        <sz val="11"/>
        <rFont val="Arial"/>
        <family val="2"/>
      </rPr>
      <t>1</t>
    </r>
    <r>
      <rPr>
        <sz val="11"/>
        <rFont val="Arial"/>
        <family val="2"/>
      </rPr>
      <t xml:space="preserve"> technical provisions, due to changes in the risk free rate, should be taken to market risk and not insurance risk.</t>
    </r>
  </si>
  <si>
    <r>
      <t>1:200 foreign exchange risk, net across all assets</t>
    </r>
    <r>
      <rPr>
        <i/>
        <sz val="11"/>
        <rFont val="Arial"/>
        <family val="2"/>
      </rPr>
      <t xml:space="preserve"> </t>
    </r>
    <r>
      <rPr>
        <u/>
        <sz val="11"/>
        <rFont val="Arial"/>
        <family val="2"/>
      </rPr>
      <t>and</t>
    </r>
    <r>
      <rPr>
        <i/>
        <sz val="11"/>
        <rFont val="Arial"/>
        <family val="2"/>
      </rPr>
      <t xml:space="preserve"> </t>
    </r>
    <r>
      <rPr>
        <sz val="11"/>
        <rFont val="Arial"/>
        <family val="2"/>
      </rPr>
      <t>all liabilities. i.e. the risk associated with fluctuations in the value of all assets and liabilities due to movements in the exchange rates between the currency in which those assets and liabilities are denominated and the "base modelling" currency. If "base modelling" currency is not GBP, then foreign exchange risk will also include the change in the exchange rate from T</t>
    </r>
    <r>
      <rPr>
        <vertAlign val="subscript"/>
        <sz val="11"/>
        <rFont val="Arial"/>
        <family val="2"/>
      </rPr>
      <t>0</t>
    </r>
    <r>
      <rPr>
        <sz val="11"/>
        <rFont val="Arial"/>
        <family val="2"/>
      </rPr>
      <t xml:space="preserve"> and T</t>
    </r>
    <r>
      <rPr>
        <vertAlign val="subscript"/>
        <sz val="11"/>
        <rFont val="Arial"/>
        <family val="2"/>
      </rPr>
      <t>1,</t>
    </r>
    <r>
      <rPr>
        <sz val="11"/>
        <rFont val="Arial"/>
        <family val="2"/>
      </rPr>
      <t xml:space="preserve"> between the "base modelling" currency and GBP.</t>
    </r>
  </si>
  <si>
    <t>Enter the difference in the risk margin at T1 at the 1:200 outcome vs. the risk margin at T0. The presumption on the one-year basis is that the claims will be transferred to a buyer at T1 for a price equal to the technical provisions (best estimate liabilities plus risk margin). The one-year SCR must be sufficient to cover an increase in both claims liabilities and the risk margin at T1 in a stressed scenario. The portion of the one-year SCR that is required to cover an increase in the risk margin in the stressed scenario (line 4) is not required on an ultimate basis.</t>
  </si>
  <si>
    <t>Enter the negative of the risk margin shown on form 312. On an ultimate basis, the SCR must offset the deterioration in the claims portion of technical provisions only; the risk margin does not represent a liability. Therefore assets necessary to cover the risk margin at T0 (line 5) on a one-year basis are available either to pay claims (in a stressed scenario) or returns to capital providers (in a profitable scenario) on an ultimate basis</t>
  </si>
  <si>
    <t>Modelled losses for catastrophe should be in respect of planned exposures from 1 January of the proposed year of account, on all pure years of account, and exclude payments for reserves established on events occurring prior to the SCR as at date.
Modelled losses include net claims and expenses, but exclude reinstatement premiums. Accordingly, all losses should correspond to 'net loss' terminology not 'final net loss' estimates in-line with the total insurance modelled losses.
Agents should include a commentary on the treatment of whole account reinsurances in allocation of net insurance losses between catastrophe and other. Where this is different to the LCM data inputs, agents should also address this in their analysis.</t>
  </si>
  <si>
    <t>= A1 + A2a + A3</t>
  </si>
  <si>
    <t>= B1 + B2 + B2a + B3</t>
  </si>
  <si>
    <t>= 312.1 H 2020</t>
  </si>
  <si>
    <t>2. Return Information (Note 313.1)</t>
  </si>
  <si>
    <t>3. Insurance Risk Including Catastrophe Claims (Notes 313.2 to 313.7)</t>
  </si>
  <si>
    <t>Interest rate risk on technical provisions (excluding risk margin)</t>
  </si>
  <si>
    <t>w: if -ve
w if &lt;&gt; F1a</t>
  </si>
  <si>
    <r>
      <t xml:space="preserve">3. SCR Reconciliation (Notes 314.11 to </t>
    </r>
    <r>
      <rPr>
        <b/>
        <sz val="12"/>
        <rFont val="Segoe UI"/>
        <family val="2"/>
      </rPr>
      <t>314.18</t>
    </r>
    <r>
      <rPr>
        <b/>
        <sz val="12"/>
        <color theme="1"/>
        <rFont val="Segoe UI"/>
        <family val="2"/>
      </rPr>
      <t>)</t>
    </r>
  </si>
  <si>
    <t>= G1 + G2 + G3 + G4 + G5 + G8
w: if &lt;&gt; 310 A2</t>
  </si>
  <si>
    <t>=313.3 I5
w: if &lt; 95th
v: if&lt;&gt; F(i) Total
v: if &lt; A</t>
  </si>
  <si>
    <t xml:space="preserve">
This question relates to the impact of RI contact boundaries. 
These figures are required in order to adjust the SCR to ensure the change in treatment of reinsurance contract boundaries in technical provisions has no impact on the overall level of funds available, as it does not represent a change in risk. The year of account split is necessary to allow the adjustment to be made at this level as it may have implications for member capital requirements, where participations vary by year.
Enter the RI premium amounts (in GBP units) as included in either the QSR or ASR return relevant to the LCR return, i.e. the September LCR will be the QSR Q2, the March LCR will be the ASR.
• For each year of account enter the expected RI premium amounts that would be portioned to each of existing (including legally obliged) and future inwards business (A + B). The split by year of account should be as is included in the QSR or ASR.
• For each year of account enter the total minimum level of contractually obliged premium that would be paid if only existing (including legally obliged) business was ceded (C).
• The impact of the change is the minimum premium (C) less the expected premium for existing (including legally obliged) premium (A) at the valuation date.
• We would expect the following inequalities to hold for each year of account: (A + B) &gt;= C &gt;= A. Please provide an explanation if not.
Example: If a contract with £1m expected premium (£0.8m minimum premium) is legally obliged at the valuation date and the underlying contracts covered are 50% existing and 50% new business the premium would be split into £0.5m for existing and legally obliged inwards and £0.5m for future inwards. The minimum contractually obliged premium would be input as £0.8m. The template would then calculate the impact as the minimum premium (£0.8m) minus the portion for existing inwards (£0.5m) of £0.3m.</t>
  </si>
  <si>
    <t>latest QSR Q2 or ASR</t>
  </si>
  <si>
    <t>Expected RI premium proportioned to existing and legally obliged gross inwards business</t>
  </si>
  <si>
    <t>Expected RI premium to cover future inwards business</t>
  </si>
  <si>
    <t>Minimum contractually obliged RI premium (if only existing and legally obliged was to be covered) as included in TPs</t>
  </si>
  <si>
    <t>= C - A
w: if -ve</t>
  </si>
  <si>
    <t>= SUM(A)
w: if -ve</t>
  </si>
  <si>
    <t>= SUM(B)
w: if -ve</t>
  </si>
  <si>
    <t>= SUM(C)
w: if -ve</t>
  </si>
  <si>
    <t xml:space="preserve">
This question relates to the impact of RI contact boundaries. 
Enter the RI premium amounts as expected in the Q4 Technical Provisions included in the model opening balance sheet (in GBP units). 
• Where the latest guidance on contract boundaries has been incorporated into the SCR calculation the figures entered should be consistent with inputs to the YOA SCR. Note where the RI contract boundaries adjustment hasn't been included in the SCR calculation (as asked in question below), these figures will not impact the SCR adjustment but are still required to be submitted.
• Details are as above, but as at the opening model Q4 position."</t>
  </si>
  <si>
    <r>
      <rPr>
        <b/>
        <sz val="9"/>
        <color theme="0"/>
        <rFont val="Segoe UI"/>
        <family val="2"/>
      </rPr>
      <t>= H - F
w: if -ve</t>
    </r>
  </si>
  <si>
    <t>= SUM(F)
w: if -ve</t>
  </si>
  <si>
    <t>= SUM(G)
w: if -ve</t>
  </si>
  <si>
    <t>= SUM(H)
w: if -ve</t>
  </si>
  <si>
    <t>= H - F
w: if -ve</t>
  </si>
  <si>
    <t>= IF 570.3 K = Yes THEN 570.2 I Total ELSE 0</t>
  </si>
  <si>
    <t>All formulae in excel columns F, G, H are shown with Excel references, not MDC references.</t>
  </si>
  <si>
    <r>
      <t xml:space="preserve">LCR Notes </t>
    </r>
    <r>
      <rPr>
        <b/>
        <sz val="10"/>
        <color theme="1" tint="0.24994659260841701"/>
        <rFont val="Arial"/>
        <family val="2"/>
      </rPr>
      <t>(forms 500-571)</t>
    </r>
  </si>
  <si>
    <t>[PY-3] ---&gt;</t>
  </si>
  <si>
    <t>[PY-4] ---&gt;</t>
  </si>
  <si>
    <t>[PY-5] ---&gt;</t>
  </si>
  <si>
    <t>[PY-6] ---&gt;</t>
  </si>
  <si>
    <t>= B minus C</t>
  </si>
  <si>
    <t>= F minus G</t>
  </si>
  <si>
    <r>
      <rPr>
        <sz val="10"/>
        <color theme="0"/>
        <rFont val="Segoe UI"/>
        <family val="2"/>
      </rPr>
      <t>= 313.1 [A1 minus B1]
w: if &lt;&gt; SUM(A)</t>
    </r>
  </si>
  <si>
    <r>
      <rPr>
        <sz val="10"/>
        <color theme="0"/>
        <rFont val="Segoe UI"/>
        <family val="2"/>
      </rPr>
      <t>= 313.1 D1
w: if &lt;&gt; SUM(E)</t>
    </r>
  </si>
  <si>
    <t>Impact = H less F</t>
  </si>
  <si>
    <t>= 571.1 Intermediate SCR +
571.1 QSR or ASR TPs RICB adjustment to SCR</t>
  </si>
  <si>
    <t>= 571.1 Impact of RICB change on Balance Sheet +
571.1 QSR or ASR TPs RICB adjustment to SCR</t>
  </si>
  <si>
    <t>Selected SBF Return dropdown: options include "None", plus all Proposed YOA SBF Returns.</t>
  </si>
  <si>
    <t>Class of Business</t>
  </si>
  <si>
    <t>Class of Business A</t>
  </si>
  <si>
    <t>Class of Business B</t>
  </si>
  <si>
    <t>= 531.1 RI credit risk loss on RI recovery / ABS (531.1 RI recovery gross Defaulting counterparties)
w: if &lt; 50%</t>
  </si>
  <si>
    <t>A1 - A2 &lt;= £100,000</t>
  </si>
  <si>
    <t>A3 - A4 &lt;= £100,000</t>
  </si>
  <si>
    <t>Does Active Syndicates have linked SBF option selected?</t>
  </si>
  <si>
    <t>Has a Comparative LCR been selected option selected?</t>
  </si>
  <si>
    <t>V500001</t>
  </si>
  <si>
    <t>Development for 2021.</t>
  </si>
  <si>
    <t>Deleted.</t>
  </si>
  <si>
    <t>Business Validation</t>
  </si>
  <si>
    <t>SBF Return
Selected LCR</t>
  </si>
  <si>
    <t>Is SBF Return or Selected LCR selection not empty?</t>
  </si>
  <si>
    <t>V01208</t>
  </si>
  <si>
    <t>V01209</t>
  </si>
  <si>
    <t>V01210</t>
  </si>
  <si>
    <t>V01211</t>
  </si>
  <si>
    <t>Non-Life / Life</t>
  </si>
  <si>
    <t>Hypothetical Return</t>
  </si>
  <si>
    <t>Error: Syndicate status must be selected. Active / Run-off</t>
  </si>
  <si>
    <t>Error: Syndicate status must be selected. Non-Life / Life</t>
  </si>
  <si>
    <t>Error: Unincepted Legal Obligations must be specified.</t>
  </si>
  <si>
    <t>Error: Syndicate Loading must be specified.</t>
  </si>
  <si>
    <t>Error: Hypothetical Return Question must be populated.</t>
  </si>
  <si>
    <t>Syndicate status must be selected. Error generated due to field being left blank or selected value doesn't match "Active Syndicate" or "Run-Off or specialist RITC syndicate"</t>
  </si>
  <si>
    <t>Syndicate status must be selected. Error generated due to field being left blank or selected value doesn't match "Non-Life" or "Life"</t>
  </si>
  <si>
    <t>Unincepted Legal Obligations must be specified. Error generated due to field being left blank or selected value doesn't match "Yes" or "No"</t>
  </si>
  <si>
    <t>Syndicate Loading must be specified. Error generated due to field being left blank or selected value doesn't match "Yes" or "No"</t>
  </si>
  <si>
    <t>An answer must be provided for hypothetical return question. Error generated due to field being left blank or selected value doesn't match "Yes" or "No"</t>
  </si>
  <si>
    <t>Has the Active / Run-Off option been selected?</t>
  </si>
  <si>
    <t>Has the Non-Life / Life option been selected?</t>
  </si>
  <si>
    <t>Has the Unincepted Legal Obligations option been selected?</t>
  </si>
  <si>
    <t>Has the New Syndicate Loading option been selected?</t>
  </si>
  <si>
    <t>Has the Hypothetical Return option been selected?</t>
  </si>
  <si>
    <t>V31342</t>
  </si>
  <si>
    <t>Error: LCM VS SCR materiality question must be populated.</t>
  </si>
  <si>
    <t>Has the Checkbox 1 option been selected for the csv upload?</t>
  </si>
  <si>
    <t>An answer must be provided for LCM vs SCR materiality question. Error generated due to field being left blank or selected value doesn't match "Yes" or "No"</t>
  </si>
  <si>
    <t>V500037</t>
  </si>
  <si>
    <t>Error: Must be specified if the class of business is exposed to CAT.</t>
  </si>
  <si>
    <t>Has the CAT Exposed option been selected for the csv upload?</t>
  </si>
  <si>
    <t>Must be specified if the class of business is exposed to CAT. Error generated due to field being left blank or selected value doesn't match "Yes" or "No"</t>
  </si>
  <si>
    <t>V500038</t>
  </si>
  <si>
    <t>Error: Must be specified if the class of business is exposed to Cyber.</t>
  </si>
  <si>
    <t>Has the Cyber Exposed option been selected for the csv upload?</t>
  </si>
  <si>
    <t>Must be specified if the class of business is exposed to Cyber. Error generated due to field being left blank or selected value doesn't match "Yes" or "No"</t>
  </si>
  <si>
    <t>Error: RICB Modelled question must be populated.</t>
  </si>
  <si>
    <t>An answer must be provided for the RICB modelled question. Error generated due to field being left blank or selected value doesn't match "Yes" or "No"</t>
  </si>
  <si>
    <t>v: if blank</t>
  </si>
  <si>
    <t>v: if = empty
w: if = "No"</t>
  </si>
  <si>
    <t>V570011</t>
  </si>
  <si>
    <t>Has the RICB Modelled option been selected for the csv upload?</t>
  </si>
  <si>
    <t>N (table 1)</t>
  </si>
  <si>
    <t>Enter the excess of Ultimate volatilities over One-Year (excluding the contracts covered in lines 3, 4 and 6).</t>
  </si>
  <si>
    <t>Enter the difference in the diversification credit on a One-Year basis less on the credit on an Ultimate basis. In general, the diversification credit will be larger for more skewed or volatile distributions. Since ultimate volatilities will in general be larger than those for one-year (prior to any adjustments such as netting off the risk margin from reserve risk), the ultimate diversification credit should reduce the ultimate SCR relative to the one-year. In order to ensure consistency, the diversification credit should be calculated using the same distributions used to compare the volatilities in line 7. For example, if individual class distributions are used to compare volatilities in line 7, these should also be used when comparing diversification credits in line 9.</t>
  </si>
  <si>
    <t>Table two is the value in cell A1, split into the underlying pure years.
All entries should exclude reinsurance bad debt provisions, but include allowance for reinsurance exhaustion. Accordingly, the net insurance claims pre-populated from form 312 are taken from the entries prior to the projected bad debt provision (separately reported on form 312 in column N)</t>
  </si>
  <si>
    <t>Lloyd's are expecting the mean return due to foreign exchange risk across assets and liabilities to be approximately equal to zero. Whilst this is not mandatory, please be prepared to provide justification for any material expected gains or losses due to foreign exchange movements.</t>
  </si>
  <si>
    <r>
      <t xml:space="preserve">GENERAL POINTS TO NOTE: 
Please refer to full guidance instructions at </t>
    </r>
    <r>
      <rPr>
        <b/>
        <sz val="11"/>
        <color theme="0"/>
        <rFont val="Segoe UI"/>
        <family val="2"/>
      </rPr>
      <t xml:space="preserve">https://www.lloyds.com/market-resources/capital-and-reserving/capital-guidance/internal-model-scr </t>
    </r>
    <r>
      <rPr>
        <sz val="11"/>
        <color theme="0"/>
        <rFont val="Segoe UI"/>
        <family val="2"/>
      </rPr>
      <t>for further details</t>
    </r>
  </si>
  <si>
    <t>A1 - F1 &lt;= £100,000</t>
  </si>
  <si>
    <t>w: if &gt; C4</t>
  </si>
  <si>
    <t>= G9 + G10
v: if &lt;&gt; I9</t>
  </si>
  <si>
    <t>= 309.2 G5
v: if &lt; E1
w: if &lt; A1</t>
  </si>
  <si>
    <t>System Validation</t>
  </si>
  <si>
    <t>= 600B Insurance Risk: 1:200 + 600A SCR: RM</t>
  </si>
  <si>
    <t>= 600B Reserve Risk: 1:200 + 600A SCR: RM</t>
  </si>
  <si>
    <t>For info purposes. Validation Code does not appear in MDC.</t>
  </si>
  <si>
    <t>Roll forward to the next YOA during each annual specification update. Validation Code does not appear in MDC.</t>
  </si>
  <si>
    <t>Development for 2021. Made Inactive.</t>
  </si>
  <si>
    <t>2020-1-Approved Version 1</t>
  </si>
  <si>
    <t>2020-2-Approved Version 2</t>
  </si>
  <si>
    <t>2020-3-Approved Version 3</t>
  </si>
  <si>
    <t>2021-1-Submitted Version 1</t>
  </si>
  <si>
    <t>2021-2-Submitted Version 2</t>
  </si>
  <si>
    <t>2021-3-Submitted Version 3</t>
  </si>
  <si>
    <t>= 312.2: H Total + I Total minus J Total minus
(312.2 H + I minus J)</t>
  </si>
  <si>
    <t>V01213</t>
  </si>
  <si>
    <t>V01214</t>
  </si>
  <si>
    <t>Error: V01213: Valid SBF version number or None to be selected</t>
  </si>
  <si>
    <t>Error: V01214: Valid LCR version number or None to be selected</t>
  </si>
  <si>
    <t>Has Valid SBF version number or None been selected?</t>
  </si>
  <si>
    <t>Has Valid LCR version number or None been selected?</t>
  </si>
  <si>
    <t>Error: V01213: Only a valid SBF version number or None can be selected. Please use the drop down to make your selection</t>
  </si>
  <si>
    <t>Error: V01214: Only a valid LCR version number or None can be selected. Please use the drop down to make your selection</t>
  </si>
  <si>
    <t>Edition-Name
v: if empty
w: if "None" when Active
w: if invalid Edition</t>
  </si>
  <si>
    <t>Name (Year of Account, Edition)
v: if empty
w: if "None"
w: if invalid Edition</t>
  </si>
  <si>
    <t>V570012</t>
  </si>
  <si>
    <t>A (PY)</t>
  </si>
  <si>
    <t>V570013</t>
  </si>
  <si>
    <t>B (PY)</t>
  </si>
  <si>
    <t>V570014</t>
  </si>
  <si>
    <t>C (PY)</t>
  </si>
  <si>
    <t>V570015</t>
  </si>
  <si>
    <t>D (PY)</t>
  </si>
  <si>
    <t>V570016</t>
  </si>
  <si>
    <t>F (PY)</t>
  </si>
  <si>
    <t>V570017</t>
  </si>
  <si>
    <t>G (PY)</t>
  </si>
  <si>
    <t>V570018</t>
  </si>
  <si>
    <t>V570019</t>
  </si>
  <si>
    <t>I (PY)</t>
  </si>
  <si>
    <t>V570020</t>
  </si>
  <si>
    <t>A (PY-1)</t>
  </si>
  <si>
    <t>V570021</t>
  </si>
  <si>
    <t>B (PY-1)</t>
  </si>
  <si>
    <t>V570022</t>
  </si>
  <si>
    <t>C (PY-1)</t>
  </si>
  <si>
    <t>V570023</t>
  </si>
  <si>
    <t>D (PY-1)</t>
  </si>
  <si>
    <t>V570024</t>
  </si>
  <si>
    <t>F (PY-1)</t>
  </si>
  <si>
    <t>V570025</t>
  </si>
  <si>
    <t>G (PY-1)</t>
  </si>
  <si>
    <t>V570026</t>
  </si>
  <si>
    <t>H (PY-1)</t>
  </si>
  <si>
    <t>V570027</t>
  </si>
  <si>
    <t>I (PY-1)</t>
  </si>
  <si>
    <t>V570028</t>
  </si>
  <si>
    <t>A (PY-2)</t>
  </si>
  <si>
    <t>V570029</t>
  </si>
  <si>
    <t>B (PY-2)</t>
  </si>
  <si>
    <t>V570030</t>
  </si>
  <si>
    <t>C (PY-2)</t>
  </si>
  <si>
    <t>V570031</t>
  </si>
  <si>
    <t>D (PY-2)</t>
  </si>
  <si>
    <t>V570032</t>
  </si>
  <si>
    <t>F (PY-2)</t>
  </si>
  <si>
    <t>V570033</t>
  </si>
  <si>
    <t>G (PY-2)</t>
  </si>
  <si>
    <t>V570034</t>
  </si>
  <si>
    <t>H (PY-2)</t>
  </si>
  <si>
    <t>V570035</t>
  </si>
  <si>
    <t>I (PY-2)</t>
  </si>
  <si>
    <t>Q4 Modelled: Reinsurance Contract Boundary Impact</t>
  </si>
  <si>
    <t>QSR / ASR: Reinsurance Contract Boundary Impact</t>
  </si>
  <si>
    <t>= 312.2 Q Total minus 312.2 Q + 313.1 D1</t>
  </si>
  <si>
    <t>= 600C SCR: (SCR(1) agreed) / 600A (1YR Prem Risk Mean Claims + 1/2 * Earned Reserves)</t>
  </si>
  <si>
    <t>= (600C SCR: SCR(1) agreed minus 600C SCR: Mean) / 600A (1Yr Prem Risk Mean Claims + 1/2 * Earned Reserves)</t>
  </si>
  <si>
    <t xml:space="preserve">
Complete the tables below for total premium risk (including catastrophe) and reserve risk.
Enter the probability of exceeding the indicated percentile on both premium and reserve risk. Do not complete the shaded boxes. For the "Break Even" table, enter the percentile at which a loss occurs. The probability should be the probability of a loss on both reserves and underwriting. Enter all figures as % to four decimal places.
Example: if the class makes an underwriting loss (loss and allocated expense exceeds premium on an ultimate basis) at the 70th percentile and a loss on reserves (ultimate claims run-off exceeds best estimate reserves) at the 55th percentile, enter "70.0000 %" in the first row of the second table, and "55.0000%" in the second row. Input the probability of exceeding both percentiles in the bottom row of the second table. For example, if the 70th percentile for premium risk and the 55th percentile for reserve risk are both exceeded in 3500 simulations out of 50000, enter "7.0000%" in the bottom right cell.</t>
  </si>
  <si>
    <t>IFERROR(CONCATENATE(
IF(OR(ISNUMBER($D119)=FALSE,$D119=""),"",IF($D119&gt;0,$L$16,""))," ",
IF(OR(ISNUMBER($D119)=FALSE,$D119=""),"",IF($D119&gt;$D$43,$L$22,""))," ",
IF(AND($G$130&lt;-$M$12,$G$129&gt;=-$M$12),$L$18,
IF(AND($G$130&lt;=$M$12,$G$129&gt;$M$12),$L$19,""))),"")</t>
  </si>
  <si>
    <t>IFERROR(CONCATENATE(
IF(OR(ISNUMBER($D135)=FALSE,$D135=""),"",IF($D135&gt;0,$L$16,""))," ",
IF($D$74="","",IF($D135&gt;$D$74,$L$22,""))),"")</t>
  </si>
  <si>
    <t>IFERROR(CONCATENATE(
IF(OR(ISNUMBER($D143)=FALSE,$D143=""),"",IF(D143&gt;0,$L$16,""))," ",
IF($D$86="","",IF($D143&gt;$D$86,$L$22,""))),"")</t>
  </si>
  <si>
    <t>510.1(Row#)B / 511.1(Row#)Mean Net Claims</t>
  </si>
  <si>
    <t>510.1(Row#)C / 511.1(Row#)Mean Net Claims</t>
  </si>
  <si>
    <t>510.1(Row#)D / 511.1(Row#)Mean Net Claims</t>
  </si>
  <si>
    <t>510.1(Row#)F(i) / 511.1(Row#)Mean Net Claims</t>
  </si>
  <si>
    <t>510.1 B All other / 511.1 Mean Net Claims All other</t>
  </si>
  <si>
    <t>510.1 C All other / 511.1 Mean Net Claims All other</t>
  </si>
  <si>
    <t>510.1 D All other / 511.1 Mean Net Claims All other</t>
  </si>
  <si>
    <t>510.1 F(i) All other / 511.1 Mean Net Claims All other</t>
  </si>
  <si>
    <t>510.1 B Total / 511.1 Mean Net Claims Total</t>
  </si>
  <si>
    <t>510.1 C Total / 511.1 Mean Net Claims Total</t>
  </si>
  <si>
    <t>510.1 D Total / 511.1 Mean Net Claims Total</t>
  </si>
  <si>
    <t>510.1 F(i) Total / 511.1 Mean Net Claims Total</t>
  </si>
  <si>
    <t>Should be greater than 50th Net Claims Percentile (B)</t>
  </si>
  <si>
    <t xml:space="preserve">The final Lloyd's Capital Return to be submitted is to be based on the most up to date SBF possible. If an SBF resubmission is required during the review process, the managing agent must assess the capital impact of this change. A resubmission of the LCR return may be required depending on the circumstances - see the Guidance for further information. Submissions should report the SBF version that the LCR is based on.
Methodology and assumptions used for completing the SBF and LCR (and other returns) must be consistent, but not necessarily the same: any differences must be clearly outlines and justified (e.g. loss ratio assumptions for the prospective year need not be the same in the LCR and the SBF).
As for any March resubmission, managing agents should not use the latest approved SBF if there is a more recent version of the business plan that is being used internally at the syndicate. It is this more up-to-date version that should be used for the March re-assessment and, generally, for ongoing monitoring of capital. </t>
  </si>
  <si>
    <t>This field should be used to capture any management adjustments to capital for 1yr SCR and/or uSCR. This should be the bottom line amount added to total 1yr SCR and/or uSCR respectively i.e. not pre-diversified amounts added onto any particular risk categories. This should be used for management adjustments that sit outside of the model, and is expected to be used where adjustments were not implemented in the capital model in time for submission deadlines. Your AoC should include more details how the maangement adjustment has been derived.</t>
  </si>
  <si>
    <t>(table 1) Percentiles</t>
  </si>
  <si>
    <t xml:space="preserve">Reporting the various distribution points provides evidence that may be subject to validation, which should cover the full probability distribution. The internal model must produce modelled surpluses / deficits on an expected basis (mean) and other distribution percentiles, as well as simply considering the 99.5th percentile downside. This enables comparison of the Lloyd’s Internal Model syndicate outputs with multiple data points rather than one or two.
The 99.8th percentile is also collected. As with insurance operations in general, the various outcomes of next year’s trading is expected to be skewed – the downside is much worse than the upside compared to planned outcomes. Agents should provide commentary in the document in terms of the break-even return period and where historical experience is relevant and would sit compared to the projected model outputs.
As form 310 captures all risks, Lloyd's would expect the difference of the 99.5th from the mean here to exceed the difference of the 99.5th from the mean in insurance risk (modelled insurance losses) on form 311, even allowing for discounting and future investment income that are booked here but excluded from form 311. Where it does not, agents should address the explanation for this in the supporting document. </t>
  </si>
  <si>
    <t>The technical provisions are to be calculated in line with Solvency II basis and on a discounted basis. This form requires agents to provide a breakdown of technical provisions into the relevant items.
Reinsurance acquisition costs should be allowed for in the Technical Provisions and future cashflows. Acquisition costs allowed for in the Technical Provisions should be reported in form 312 of the LCR. Acquisition costs for outwards reinsurance should be allowed for in net premium and not reported in the net acquisition cost. This is consistent with the TPD (see TPD FAQ for more information): net premium in column K should include the acquisition costs for outwards reinsurance and net acquisition cost in column L should be equal to the gross acquisition cost in column E.</t>
  </si>
  <si>
    <t>The information on insurance risk captured in Section 1 are the means (and stresses) of the premium, reserve and total insurance risk distributions. The mean for premium risk will normally be negative (a profit); for reserve risk, the mean should be equal to the negative of the sum of the risk margin at T0, with a small allowance for simulation error. The premium risk mean should also be consistent with what is provided on the SBF, after allowing for the impact of balance sheet items noted in the reconciliation in table 2 of LCR Form 550.</t>
  </si>
  <si>
    <t>FORMS 309-314</t>
  </si>
  <si>
    <t>FORMS 500-571</t>
  </si>
  <si>
    <t>Purpose of forms 500-571</t>
  </si>
  <si>
    <t>Contents of forms 500-571</t>
  </si>
  <si>
    <t>Completing forms 500-571</t>
  </si>
  <si>
    <t>For the quantitative section, enter the required inputs in the following sheets: 
- 500 Premium Risk Excluding Catastrophe - Quantitative Inputs
- 502 Premium Risk Including Catastrophe - Quantitative Inputs
- 510 Reserve Risk - Quantitative Inputs
- 520 Dependencies - Quantitative Inputs
- 530 Reinsurance - Quantitative Inputs
- 540 Post Diversified Risks - Quantitative Inputs
- 550 LCR vs SBF Reconciliation
- 560 YOA SCR Inputs
- 561 Plan Loss Ratios and Parameterisation - Quantitative Inputs
- 562 SBF Class Mapping - Quantitative Inputs
- 570 Reinsurance Contract Boundary Adjustment - Quantitative Inputs
Complete the entire table included in each question. Add brief comments (two paragraphs maximum) where appropriate. Sheets 501, 503, 511, 521, 531, 541 and 571 contain outputs only (unless stated otherwise). They show the metrics and tests that will be used in Lloyd's review of LCR submissions.
Forms 500-571 have been designed with the intention of minimising any further work required of agents. Nonetheless, it is possible that some of the quantitative questions may require capturing additional model outputs. Agents should review forms 500-571 as early as possible in order to allow sufficient time for the capture of any additional outputs. 
The instructions in forms 500-571 are intended to be complete and self-contained; no reference to other documents should be necessary, except where noted. In particular, the post diversification calculations required for 540 Post Diversified Risks - Quantitative Inputs are covered in detail in Appendix D of the Lloyd's Capital Guidance available on lloyds.com.</t>
  </si>
  <si>
    <t>= I1 + I4 + I5</t>
  </si>
  <si>
    <t xml:space="preserve"> = 312.2 P Total
w: if W1 &lt;&gt; W2 + W3</t>
  </si>
  <si>
    <t xml:space="preserve"> = 312.2 P Total</t>
  </si>
  <si>
    <t>= 312.2 P Total</t>
  </si>
  <si>
    <t>= 520.5 U2</t>
  </si>
  <si>
    <t>= 520.5 U3</t>
  </si>
  <si>
    <t>Lloyd's Capital Return Specification 2022</t>
  </si>
  <si>
    <t>Changes being implemented for 2022 Version.</t>
  </si>
  <si>
    <t>VALIDATIONS &amp; WARNINGS</t>
  </si>
  <si>
    <t>Proposed Year of Account (i.e. for the 2022 LCR the PY is 2022)</t>
  </si>
  <si>
    <t>Current Year of Account (i.e. for the 2022 LCR the CY is 2021)</t>
  </si>
  <si>
    <t>Proposed Year Plus One Year of Account (i.e. for the 2022 LCR the PY+1 is 2023)</t>
  </si>
  <si>
    <t>Time Zero - The balance sheet projection at December 2021 (Time 0 (T0)) should be prepared on the basis of net nil basic own funds on a Solvency II basis. The LCR reports the projected net technical provisions at T0 and the model should assume that equivalent assets are held.</t>
  </si>
  <si>
    <t>2022</t>
  </si>
  <si>
    <t>New for 2022</t>
  </si>
  <si>
    <t>K, L, M are hidden in MDC</t>
  </si>
  <si>
    <t>7b</t>
  </si>
  <si>
    <t>RI costs beyond planned year</t>
  </si>
  <si>
    <t>w if +ve</t>
  </si>
  <si>
    <t>7c</t>
  </si>
  <si>
    <t>Profit from unearned unwritten business on prior YOA not in TPs</t>
  </si>
  <si>
    <t>7a</t>
  </si>
  <si>
    <t>V550003</t>
  </si>
  <si>
    <t>E7b</t>
  </si>
  <si>
    <t>Please review if the signage entered is correct; typically (but not in all cases) we would expect this entry for RI costs beyond planned year to be less than or equal to zero.</t>
  </si>
  <si>
    <t>The rule is dynamic based on June or year end rate. The rule will switch to year end in mid-Feb of each year.</t>
  </si>
  <si>
    <r>
      <t xml:space="preserve">GENERAL POINTS TO NOTE: 
Please refer to full guidance and instructions at </t>
    </r>
    <r>
      <rPr>
        <b/>
        <sz val="11"/>
        <color theme="0"/>
        <rFont val="Segoe UI"/>
        <family val="2"/>
      </rPr>
      <t xml:space="preserve">https://www.lloyds.com/market-resources/capital-and-reserving/capital-guidance/internal-model-scr </t>
    </r>
    <r>
      <rPr>
        <sz val="11"/>
        <color theme="0"/>
        <rFont val="Segoe UI"/>
        <family val="2"/>
      </rPr>
      <t>for further details</t>
    </r>
  </si>
  <si>
    <t>The purpose of forms 500-571 is to enable Lloyd’s to more quickly identify potential issues with the LCR, while not significantly adding to agents’ workloads. These contain items that Lloyd's aims to collect on a regular basis.</t>
  </si>
  <si>
    <t>Forms 500-571 contains two sections: quantitative (forms 500 - 562) and reinsurance contract boundary sections (forms 570 and 571). For any qualitative questions, or thematic quantitative questions, Lloyd's will issue a Focus Areas return, to be collected via SecureStore.
Forms 500-562 capture model outputs relating to premium risk, reserve risk, reinsurance credit risk, dependencies, post diversified LCR risk amounts and reconciliations between the LCR and the SBF to identify where there are inconsistencies.
The reinsurance contract boundaries sections are to be used for the adjustment required in LCR form 309, section 1, row 2 column B and is calculated in 571 Reinsurance Contract Boundaries - Outputs. This is mandatory for the year-end CiL submission and should be completed for the mid-year CiL (March) in the event of resubmission of the LCR. Lloyd's is expecting to use information from the QSR or ASR in all other cases. For mid-year CiL (March) submissions, information entered is optional unless requested.</t>
  </si>
  <si>
    <t>The figures provided in this pro-forma are to be in GBP units. The exchange rate to be used for conversion is the rate as at 30-June-2021 rate for the year-end Coming Into Line submission, and as at 31-December-2021 for a March resubmission.  You should ideally have no decimal places for the data.</t>
  </si>
  <si>
    <t>The distribution of balance sheet position on a one-year basis is the distribution of the change in balance sheet position at t=1 where the stochastic elements are subject to one year's volatility. This is the difference from the balance sheet at time 0 (31 December 2021), which is set to net nil where assets equal liabilities. Agents should assume that all declared losses up to that point are called in full and made available at T0, with no solvency disallowance, and any surplus assets or profits (on a Solvency II basis) are distributed. The balance sheet should contain all risks. The 99.5th percentile of this distribution should equal the One-Year SCR (see note 309.1).</t>
  </si>
  <si>
    <t>All the figures provided in this pro-forma are to allow for unincepted legal obligations at the start of the proposed year (as at 01-January-2022); however, in relation to the unincepted legal obligations at the end of the proposed year (i.e. 01-January-2023), the following apply:
- Figures on a One-Year basis include unincepted legal obligations at the end of the proposed year                                                                                                                                                                                                                                
- Figures on an Ultimate basis exclude unincepted legal obligations at the end of the proposed year (e.g. exclude any 2023 underwriting year exposure from the 2022 Ultimate SCR calculation)
   (Unincepted legal obligations relate to unincepted business as described in the Lloyd’s Solvency II guidance notes on technical provisions.)</t>
  </si>
  <si>
    <t>The unincepted legal obligations are as at the end of the proposed year (i.e. for the 2022 year SCR this would relate to the 2023 and future underlying pure years). We have drawn in the 2022 Unincepted Legal Obligations (from Form 312) into column I, as a starting point. We are content for agents to prepare models on this basis. If these differ to 2023 unincepted legal obligations (perhaps for new syndicates with planned increases year on year) then reconcile using column J (and a brief explanation in accompanying documentation). 
We do not expect agents to model changes to prospective market conditions applying to ULO for the purpose of adjusting entries for the 2023 and future underlying pure years on this form.</t>
  </si>
  <si>
    <t>The years to be included are all years up to and including the proposed year. For example, if the 2022 SCR is calculated, the modelled claims will need to be provided for 2022 and prior underwriting years.</t>
  </si>
  <si>
    <t>The unincepted legal obligations are as at the beginning of the proposed year. For example, if the 2022 SCR is calculated, the unincepted legal obligations would relate to the 2022 and future underlying pure years.
We would expect agents to compare the ULO for the prospective YOA against total net premium income forecast in the SBF to determine whether the proportion reported as a ULO as at 31 December (time 0) is reasonable. Agents should also comment on the expected net profit (or loss) expected on the ULO and its consistency with the overall loss ratio and combined ratio expectations in the SBF.</t>
  </si>
  <si>
    <t>Enter the expected (profit)/loss on contracts for prospective YOA +1 bound but not incepted in the prospective YOA. The first item (line 2) in Section 3 is an adjustment for 2023 bound but not incepted contracts. The balance sheet at T1 includes all cash flows associated with these unincepted contracts; the expected results must, therefore, be included in the one-year distribution of basic own funds. They are excluded from the ultimate, which includes 2022 and prior years of account risks only. (They will be included in the 2023 YOA ultimate SCR.) This adjustment will therefore increase the ultimate SCR relative to the one-year (where these contracts are expected to be profitable).</t>
  </si>
  <si>
    <t>Enter the mean and 1:200 on any binder business attaching to prospective YOA or prior and not recognised as written as at year-end of the prospective YOA. The policies meeting this criteria will depend on the contract definitions. The entry for line 3 will depend on contract definitions. It covers policies from binder business incepting in 2023 but attaching to the 2022 and prior years of account and not recognised as written as at year-end 2022. Where these contracts are not recognised as written at year-end 2022, they will be excluded from the one-year SCR calculation. Conversely, the ultimate basis includes the risk on all contracts attaching to 2022 and prior, so their volatility must be modelled (unlike the unincepted contracts in line 2, which are included at the best estimate of the associated cash flows). It is expected that these contracts will show a loss at the 1:200, and that they will therefore increase the ultimate SCR relative to the one-year.</t>
  </si>
  <si>
    <t>Enter the 1:200 of the premium risk of business attaching to prospective YOA or prior that has not expired by the end of the prospective YOA. On a one-year basis, risks that have not expired by the end of 2022 would be shown on the T1 balance sheet at their mean value (valued at time 1). For example, for a risk written 1 October 2022, the one-year SCR would include downside risk only for experience through to 31 December; results for the unexpired period from 1 January through to 30 September 2023 would be included at the mean. Conversely, on an ultimate basis, the unexpired risk is included at the 1:200. Line 6 reports this difference in volatility. There is no impact at the mean, which should be the same on both bases.</t>
  </si>
  <si>
    <t>The Ultimate SCR should recognise the gains from running off the risk margin within technical provisions at time 0 (31-December-2021) to nil. The One-Year SCR will include the movement in the risk margin from time 0 to time 1 (31-December-2022) in common with all projected movements in the Solvency II balance sheet at the 1:200 confidence level over one year.</t>
  </si>
  <si>
    <t>Insurance Losses: Claims should capture all undiscounted future claims cash flows at the prospective year end date, i.e. both those relating to 'Premium' and 'Claims' provisions. For example, for the 2022 underwriting year of account include all undiscounted future claims cash flows relating to the 2022 year of account at the prospective year end date (31-December-2021 for a 2022 SCR), this will include claims cash flows relating to earned and unearned risk for the 2022 underwriting year of account. Claims should include ALAE.
Net Claims should exclude the undiscounted bad debt provisions as this is captured in column N.</t>
  </si>
  <si>
    <t>The years to be included are all years up to, but excluding the proposed year. For example, if the 2022 SCR is calculated, the technical provisions will need to be provided for 2021 and prior. These values should be the estimated position as at 31-December-2021.</t>
  </si>
  <si>
    <t>The net claims should be estimated after allowing for the bad debt provision expected to be held in the Solvency II balance sheet at 31-December-2021. Where the reinsurance recoveries would have been materially higher as the mean bad debt provision is significant, please include a note affirming this. The SCR methodology document should cover the bad debt provision expected to be held as part of the commentary covering the assessment of 1:200 reinsurance credit risk.</t>
  </si>
  <si>
    <t>This cell and other cells relating to "catastrophe claims" should include Natural Catastrophes only (i.e. manmade catastrophes should not be included in any of these fields). Lloyd's does not support discounting for ‘recognition’ of catastrophe losses. For example, no discount should be applied to the outputs of catastrophe models to account for situations where a proportion of losses arising from events occurring during 2021 would only be ‘recognised’ as catastrophe after 31st December.</t>
  </si>
  <si>
    <t>Net Claims Percentiles ULRs excluding Catastrophe.</t>
  </si>
  <si>
    <t>w: if -ve
w: &lt;&gt; 312.2: D minus K</t>
  </si>
  <si>
    <r>
      <t xml:space="preserve">Selected LCR dropdown: options include </t>
    </r>
    <r>
      <rPr>
        <b/>
        <sz val="9"/>
        <color theme="1"/>
        <rFont val="Arial"/>
        <family val="2"/>
      </rPr>
      <t>"None"</t>
    </r>
    <r>
      <rPr>
        <sz val="9"/>
        <color theme="1"/>
        <rFont val="Arial"/>
        <family val="2"/>
      </rPr>
      <t xml:space="preserve">, plus all </t>
    </r>
    <r>
      <rPr>
        <b/>
        <sz val="9"/>
        <color theme="1"/>
        <rFont val="Arial"/>
        <family val="2"/>
      </rPr>
      <t>Proposed YOA Submitted, Under Review, Accepted, Approved</t>
    </r>
    <r>
      <rPr>
        <sz val="9"/>
        <color theme="1"/>
        <rFont val="Arial"/>
        <family val="2"/>
      </rPr>
      <t xml:space="preserve"> LCRs and </t>
    </r>
    <r>
      <rPr>
        <b/>
        <sz val="9"/>
        <color theme="1"/>
        <rFont val="Arial"/>
        <family val="2"/>
      </rPr>
      <t>Current YOA Approved</t>
    </r>
    <r>
      <rPr>
        <sz val="9"/>
        <color theme="1"/>
        <rFont val="Arial"/>
        <family val="2"/>
      </rPr>
      <t xml:space="preserve"> only LCRs.</t>
    </r>
  </si>
  <si>
    <r>
      <t xml:space="preserve">Selected SBF Return dropdown: options include </t>
    </r>
    <r>
      <rPr>
        <b/>
        <sz val="9"/>
        <color theme="1"/>
        <rFont val="Arial"/>
        <family val="2"/>
      </rPr>
      <t>"None"</t>
    </r>
    <r>
      <rPr>
        <sz val="9"/>
        <color theme="1"/>
        <rFont val="Arial"/>
        <family val="2"/>
      </rPr>
      <t xml:space="preserve">, plus all </t>
    </r>
    <r>
      <rPr>
        <b/>
        <sz val="9"/>
        <color theme="1"/>
        <rFont val="Arial"/>
        <family val="2"/>
      </rPr>
      <t>Proposed YOA</t>
    </r>
    <r>
      <rPr>
        <sz val="9"/>
        <color theme="1"/>
        <rFont val="Arial"/>
        <family val="2"/>
      </rPr>
      <t xml:space="preserve"> SBF Returns.</t>
    </r>
  </si>
  <si>
    <t>Selected LCR dropdown: options include "None", plus all Proposed YOA Submitted, Under Review, Accepted, Approved LCRs and Current YOA Approved only LCRs.</t>
  </si>
  <si>
    <t>w: if &lt; I
w: if -ve</t>
  </si>
  <si>
    <t>w: if &lt; I
v: if &lt;&gt; 0 &amp; ULO = No
w: if = 0 &amp; ULO = Yes</t>
  </si>
  <si>
    <t>w: if =0 &amp; B &lt;&gt; 0
v: if &lt;&gt; 0 &amp; ULO = No
w: if = 0 &amp; ULO = Yes</t>
  </si>
  <si>
    <t>w: if =0 &amp; B &lt;&gt; 0
w: if -ve</t>
  </si>
  <si>
    <r>
      <t>Column B should</t>
    </r>
    <r>
      <rPr>
        <sz val="10"/>
        <color rgb="FFFF0000"/>
        <rFont val="Arial"/>
        <family val="2"/>
      </rPr>
      <t xml:space="preserve"> </t>
    </r>
    <r>
      <rPr>
        <sz val="10"/>
        <rFont val="Arial"/>
        <family val="2"/>
      </rPr>
      <t>be zero or a positive (+) value</t>
    </r>
  </si>
  <si>
    <r>
      <t>Column I should</t>
    </r>
    <r>
      <rPr>
        <sz val="10"/>
        <color rgb="FFFF0000"/>
        <rFont val="Arial"/>
        <family val="2"/>
      </rPr>
      <t xml:space="preserve"> </t>
    </r>
    <r>
      <rPr>
        <sz val="10"/>
        <rFont val="Arial"/>
        <family val="2"/>
      </rPr>
      <t>be zero or a positive (+) value</t>
    </r>
  </si>
  <si>
    <t>Data in column I should normally be zero or more</t>
  </si>
  <si>
    <t>Data in column B should normally be zero or more</t>
  </si>
  <si>
    <t>v: if &lt;&gt; 310 A1</t>
  </si>
  <si>
    <t>w: if -ve
v: if &lt;&gt; 309 C11</t>
  </si>
  <si>
    <t>= 520.5 W2 + 520.5 X2 + 520.5 Y2</t>
  </si>
  <si>
    <t>= 520.5 W3 + 520.5 X3 + 520.5 Y3</t>
  </si>
  <si>
    <t>= 520.5 W1 + 520.5 X1 + 520.5 Y1</t>
  </si>
  <si>
    <t xml:space="preserve">= 520.5 Y7 + 520.5 W1 + 520.5 X1 </t>
  </si>
  <si>
    <t>= 520.6 AA2 + 520.6 AB2 + 520.6 AC2</t>
  </si>
  <si>
    <t>= 520.6 AA1 + 520.6 AB1 + 520.6 AC1</t>
  </si>
  <si>
    <t>The sign convention to be used in the following table should be negative for surplus and positive for deficit.
It is expected that the balance sheet position is negative at the mean level and positive at the higher percentiles (Note 310.3)</t>
  </si>
  <si>
    <t>Unincepted Legal Obligations as at December 2022, for the 2023 year of account (Note 311.5)</t>
  </si>
  <si>
    <t>= 312.1 H 2021</t>
  </si>
  <si>
    <t>This question relates to risk on unexpired exposures (excluding catastrophe). 
Complete the table below:
• The class names and results should be those used in your internal model.
• If the number of classes exceeds fifteen, you may either show the results for the additional classes individually or show distribution of their undiversified total in “All Other”. Due to data validation limitations, this row must have "CAT Exposed?" and "Cyber Exposed" as non-zero entries; if this row is not used, please enter "No" in columns C and D.
• Enter all figures in GBP units.
• Premiums and claims are undiscounted net ultimate. Premiums are net of reinsurance premiums and acquisition costs. The claim amounts should be consistent with the premium risk excluding catastrophe amounts shown on form 313.
• The premium amounts should be the total net premium by class, net of inwards/outwards reinstatement premiums, not an estimate of the non-cat exposed portion.
• Use the “Cat exposed” column to indicate if the class has both catastrophe and non-catastrophe exposure.
• Use the “Exposed to cyber” column to indicate if the class has cyber exposure (either incidental cyber, direct cyber (i.e. CY/CZ risk code) or no cyber exposure). Please add comments in the 'Agent's Comments' box below to provide further information e.g. where a modelled class includes direct cyber as well as other (non-cyber) classes which may be exposed to incidental/silent cyber.• 
• The “Total” percentile figures are the diversified totals and not the sum of the class results. They also constitute the components for analysing various Fully Dependent versus Modelled metrics.
• The “Post diversified claims” column should be completed in line with the validation test, i.e. provide post-diversified claims for the risk category being captured in this form, not contribution to insurance risk.
• The "Post diversified claims" column should be based on the same methodology used to calculate the contribution to capital by risk category (see Form 540), i.e. using an average from the specified range of simulations around the 99.5th percentile of the premium risk excluding catastrophe distribution which is scaled so that the Total Column I(i) is equal to the stand-alone 99.5th point on the distribution.</t>
  </si>
  <si>
    <t>ULRs excluding Catastrophe</t>
  </si>
  <si>
    <t>This question relates to risk on unexpired exposures (including catastrophe). 
Complete the table below:
• "Class name", "Net Premium", "CAT Exposed?", and "Cyber Exposed?" columns are populated directly from form 500."
• Enter all figures in GBP units.
• Premiums and claims are undiscounted net ultimate. Premiums are net of reinsurance premiums and acquisition costs. The claim amounts should be the indicated percentile of the sum of the premium risk excluding catastrophe claims and catastrophe claims as defined on form 313.
• The "Total" mean should agree with form 313, section 3, the sum of rows 1 and 4, column H.
• The "Total" percentile figures are the diversified totals and not the sum of the class results. They also constitute the components for analysing various Fully Dependent versus Modelled metrics.
• The "Post diversified claims" column should be completed in line with the validation test, i.e. provide post-diversified claims for the risk category being captured in this form,not contribution to insurance risk.
• The "Post diversified claims" column should be based on the same methodology used to calculate the contribution to capital by risk category (see Form 540), i.e. using an average from the specified range of simulations around the 99.5th percentile of the premium risk including catastrophe distribution which is scaled so that the Total Column I(i) is equal to the stand-alone 99.5th point on the distribution.</t>
  </si>
  <si>
    <t>This question relates to risk on earned exposures. 
Complete the table below.
• The class names and results should be those used in your internal model.
• If the number of classes exceeds fifteen, you may either show the results for the additional classes individually or show distribution of their undiversified total in “All Other”.
• Enter all figures in GBP units.
• Claims are undiscounted net ultimate. The amounts should be consistent with the reserve risk amounts shown on form 313.
• The “Total” mean and 99.5th should agree with form 313, section 3, row 5, columns H and I. It is the diversified total and not the sum of the class results.
• The “Total” percentile figures are the diversified totals and not the sum of the class results. They also constitute the components for analysing various Fully Dependent versus Modelled metrics.
• The "Post diversified claims" column should be completed in line with the validation test, i.e. provide post-diversified claims for the risk category being captured in this form, not contribution to insurance risk.
• The "Post diversified claims" column should be based on the same methodology used to calculate contribution to capital by risk category (see Form 540), i.e. using an average from the specified range of simulations around the 99.5th percentile of the reserve risk distribution which is scaled so that the Total Column F(i) is equal to the stand-alone 99.5th point on the distribution.</t>
  </si>
  <si>
    <t xml:space="preserve">
Complete the table for the SCR and SCR risk types on an ultimate basis, except for column U which is on a one-year basis.
• The one-year SCR mean should agree with form 310, row 1, column A. 
The SCR mean and 99.5th should agree with form 310, row 2, columns A and G.
The 99.5th percentiles for the SCR risk types should agree with form 309, column G.
The means for insurance, premium and reserve risk should agree with form 314, section 1, rows 1 through 3, column A. 
The means for market risk should agree with form 314, section 2, row 9 , column D. 
For the risk margin, enter the amounts credited to reserve risk and/or  premium risk on an ultimate basis on form 309. The sum of these amounts should equal the total risk margin shown on form 312, total row, column P. Enter the risk margin amounts as positive values. 
The means for credit risk and operational risk should be the means of the distributions used to produce the 1:200 amounts shown on form 309, column G. 
Enter all figures in GBP units.</t>
  </si>
  <si>
    <t>This question relates to the amount of ultimate credit risk associated with different levels of reinsurance recoveries.
In the table below, enter in GBP units
• The ultimate reinsurance credit risk loss at the mean/percentile indicated in the top row
• The modelled ultimate reinsurance recovery at the indicated mean/percentile of reinsurance credit risk loss, gross of the reinsurance credit loss (all contracts)
• The modelled ultimate reinsurance recovery at the indicated mean/percentile of reinsurance credit risk loss, gross of the reinsurance credit loss (defaulting counterparties only) including only those gross recoveries expected from defaulting reinsurers on or after the time they are simulated to default
Results may be based on an average of a small number of trials centred on the indicated percentile, if you believe this would be more appropriate. 
Example: the modelled 90th percentile of reinsurance credit risk is 2.8m, and the modelled reinsurance recoveries owed by all counterparties is 25m gross of the 2.8m. The gross recoveries owed by counterparties that do not default is 10m, and the gross recoveries owed by counterparties which are 2.8m in default is 15m. Enter 2.8m, 25m and 15m in rows two, three and four, respectively, under the “90th” column. 
The 99.5th percentile for RI credit risk loss will pre-populate from the ultimate reinsurance credit risk shown on form 309 row 5, column G.</t>
  </si>
  <si>
    <t>All agents are required to use a standardised approach for calculating the post diversification amounts shown in column G of form 309. This method requires averaging SCR risk types over a range of simulations after sorting by size of the simulated balance sheet position. It must be applied to both one-year and ultimate SCR risk types. Refer to Appendix D of Lloyd's Capital Guidance for formulae and a detailed example.
The first step in the methodology is to sort the simulated SCR risk types by ascending size of the balance sheet position. (The one year and ultimate balance sheet distributions are shown on form 310. The SCR is the VaR99.5 of the balance sheet position.)  Agents are not required to provide Lloyd's with the sorted simulations, unless specifically requested to do so.
The second step is to define the upper and lower bounds of the range of ranked simulations over which the post diversification amounts are to be calculated. This step is performed in the table on the right. Lloyd's has provided a method of calculating upper and lower bounds, based on the number of simulations in a syndicate's model. This method calculates the smallest allowable range - managing agents can widen the range of simulations, with justification. This method is performed in the table below, and the bounds should be used in populating responses to Question 3.
Enter the number of simulations used for the model run(s) used to calculate the SCR shown on your submitted LCR. 
Enter the values of the ultimate SCR (in GBP) corresponding to the upper and lower bounds of the ranked simulations.
If your SCR is based on an average of several runs, enter the total number of simulations from all runs. For example, if your SCR is based on an average of SCRs from five runs of ten thousand simulations, enter 50000.</t>
  </si>
  <si>
    <t>The profit (mean) assumptions for new business within the LCR submissions is not on the same basis as mean profit in the relevant SBF they accompany in the year-end CiL submission. 
Hence the mean profit in the SBF and LCR may be different for a few reasons. Some of the reasons for difference is captured in the table. This list is not exhaustive. "Other" should include all other items used to reconcile the entries in SBF and LCR. Brief explanation of the items included in "Other" should be included.
The reasons for difference will assist Lloyd’s in the SCR reviews and for LIM validation.    
In the table below, enter in GBP units: 
• The SBF profit/(loss) for the period can be obtained from SBF form 100s line 16 column C
• The SBF total investment return can be obtained from SBF form 100s line 14 column C
• The LCR Premium risk mean can be obtained from LCR form 314 table 1
• The ULO profit in net best estimate liabilities can be obtained from LCR form 312 table 2 column O
• The Difference between plan and model loss ratios cell, the additional profit that would arise if the SBF loss ratios were used in the capital model (whether it would come through in ULOs or in premium risk).
• The RI costs beyond planned year amount is any additional RI costs modelled to cover business running off beyond the prospective YOA not included in the SBF.
• The Profit from unearned unwritten business on prior YOA not in TPs is the additional profit included in the model that arises from any unearned unwritten business arising on prior YOA that is not bound at time 0 and thus already captured in the opening technical provisions.
• The accrual of managing agent profit commission would be obtained from the syndicate's internal model if this has been modelled explicitly. If this has been modelled explicitly, further details of the methodology and assumptions used are expected to be provided.
• If there is an entry in the 'Other' section, agents are expected to provide comments to explain the source of the entry. Lloyd's will query large amounts attributed to "Other" differences.
• The SBF less LCR (adjusted) amount is expected to show a nil or immaterial value. If this is a non-zero material value, agents are expected to review the reconciliations and provide a comment for the further source of this. If further review improves understanding of the sources of difference, the agent should revise the form entries accordingly to improve the reconciliation.
Values should be entered as a positive amount if this increases the profit amount, and negative amounts if these decrease the profit amount.</t>
  </si>
  <si>
    <t>Difference between plan and model loss ratios</t>
  </si>
  <si>
    <t xml:space="preserve">= E4 + E5 - E6 + E7a - E7b - E7c + E8 + E9 </t>
  </si>
  <si>
    <t>SCR Split</t>
  </si>
  <si>
    <t xml:space="preserve">
Complete the table on the below for the data used for parameterisation.
• The class names should be those used in your internal model.
• The number of years historical data available refers to the data available internally from writing the class, while the subsequent columns refer to the subset of this experience which is actually used for parameterisation purposes.
• Comments should focus on justification of the selected years, noting any exclusions, material expert judgements or benchmarks used.
It is accepted that the parameters selected are derived in combination with expert judgement. As guidance please consider full credibility to apply if: you use data volatility metrics to inform parameterisation based on these years of data with no allowance for credibility weighting between years with an expectation that they are appropriately represented by the distribution, i.e. they are not considered to be outlying experience which the distribution is not designed to capture, though they could represent relatively favourable/adverse experience in the distribution.</t>
  </si>
  <si>
    <t xml:space="preserve">
This question is to compare SBF and modelled loss ratios.
Complete the tables below for the proposed YoA.
• The class names should be those used in your internal model.
• If the number of classes exceeds fifteen, you may either show the results for the additional classes individually (click on the + box on the left to expand the collapsed rows) or combine in “All Other”.
• Net Premium is for the proposed YoA only. The total should be consistent with the proposed YoA total in LCR form 313 row 1, column D. 
• Loss ratios should be in % to 2 d.p.
• "Gross Net" means gross of reinsurance but net of acquisition costs.
• Loss ratios are undiscounted net ultimate for the proposed YoA.
• Lloyd's expectation is that the capital modelled loss ratio (by class and overall) would not be lower than the plan loss ratio. You are required to provide rationale in the comments column by class where the expectation is not met.
• CoVs are net net excluding catastrophe losses and applicable for proposed YoA. This will include both attritional and large claims. 
• The CoVs should be calculated in terms of the resulting loss ratio distribution.
• CoVs should be in % to 2 d.p.
Please refer to section 3.11 of Lloyd's Capital Guidance on Lloyds.com for details.</t>
  </si>
  <si>
    <t>1:200 vs. exposure has decreased by more than 5%</t>
  </si>
  <si>
    <t>1:200 vs. exposure has increased by more than 5%</t>
  </si>
  <si>
    <t>1:200 contribution vs. standalone has increased by more than 5%</t>
  </si>
  <si>
    <t>1:200 contribution vs. standalone has decreased by more than 5%</t>
  </si>
  <si>
    <t>1:200 stress vs. exposure has decreased by more than 5%</t>
  </si>
  <si>
    <t>1:200 stress vs. exposure has increased by more than 5%</t>
  </si>
  <si>
    <t xml:space="preserve">This question relates to the level of modelled outwards reinsurance benefit to the SCR.
For the non-proportional component of the below table, the following basis should be used:
 • Reinsurance premiums and other associated costs, including commissions, of non-proportional reinsurance should not be removed from the model
 • Only the benefit of recoveries arising from non-proportional reinsurance should be removed
 • The resulting SCRs should be reported in the 'Adjusted SCR' row
For the 'total benefit' component of the below table, 
 • Reinsurance premiums and other associated costs, including commissions, of all reinsurance should not be removed from the model
 • The benefit of recoveries arising from all reinsurance should be removed
 • The resulting SCRs should be reported in the 'Adjusted SCR' row
Agents are requested to take a proportionate approach which best represents the impact to capital if reinsurance benefits were not received from cover purchased. If cover is material, the agent should attempt to not overstate the impact by comparing a model gross position to opening net reserves.
For one-year figures, agents are only required to remove the benefit of reinsurance during the one-year period.
If there is no change, please report the 'Adjusted SCR' figures as unchanged from 'Base SCR' figures.
Please comment on any limitations of extracting this information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</si>
</sst>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0,,_-;[Red]\(##,##0.00,,\);\-_;"/>
    <numFmt numFmtId="166" formatCode="##,##0.00_-;[Red]\(##,##0.00\);\-_;\ "/>
    <numFmt numFmtId="167" formatCode="##,##0.00,,_-;[Red]\(##,##0.00,,\);\-_;\ "/>
    <numFmt numFmtId="168" formatCode="0.00,,_-;[Red]\(0.00,,\);\-_;\ "/>
    <numFmt numFmtId="169" formatCode="#,##0.00%;\-#,##0.00%"/>
    <numFmt numFmtId="170" formatCode="0.0000%"/>
    <numFmt numFmtId="171" formatCode="_-* #,##0_-;\-* #,##0_-;_-* &quot;-&quot;??_-;_-@_-"/>
    <numFmt numFmtId="172" formatCode="0.0000"/>
    <numFmt numFmtId="173" formatCode="#,##0.0;\-#,##0.0"/>
    <numFmt numFmtId="174" formatCode="##,##0_-;[Red]\(##,##0\);\-_;\ "/>
    <numFmt numFmtId="175" formatCode="##,##0.0_-;[Red]\(##,##0.0\);\-_;\ "/>
    <numFmt numFmtId="176" formatCode="dd/mm/yyyy\ hh:mm:ss"/>
  </numFmts>
  <fonts count="13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i/>
      <sz val="11"/>
      <color theme="1"/>
      <name val="Calibri"/>
      <family val="2"/>
      <scheme val="minor"/>
    </font>
    <font>
      <sz val="12"/>
      <color theme="1"/>
      <name val="Calibri"/>
      <family val="2"/>
      <scheme val="minor"/>
    </font>
    <font>
      <sz val="10"/>
      <color theme="0"/>
      <name val="Segoe UI"/>
      <family val="2"/>
    </font>
    <font>
      <b/>
      <sz val="12"/>
      <color theme="0"/>
      <name val="Segoe UI"/>
      <family val="2"/>
    </font>
    <font>
      <sz val="9"/>
      <name val="Segoe UI"/>
      <family val="2"/>
    </font>
    <font>
      <sz val="9"/>
      <color theme="0"/>
      <name val="Segoe UI"/>
      <family val="2"/>
    </font>
    <font>
      <sz val="10"/>
      <name val="Segoe UI"/>
      <family val="2"/>
    </font>
    <font>
      <b/>
      <sz val="10"/>
      <color theme="0"/>
      <name val="Segoe UI"/>
      <family val="2"/>
    </font>
    <font>
      <sz val="12"/>
      <color theme="0"/>
      <name val="Segoe UI"/>
      <family val="2"/>
    </font>
    <font>
      <sz val="11"/>
      <color theme="1"/>
      <name val="Segoe UI"/>
      <family val="2"/>
    </font>
    <font>
      <b/>
      <sz val="10"/>
      <color theme="1"/>
      <name val="Segoe UI"/>
      <family val="2"/>
    </font>
    <font>
      <sz val="16"/>
      <color theme="1"/>
      <name val="Segoe UI"/>
      <family val="2"/>
    </font>
    <font>
      <b/>
      <sz val="11"/>
      <color theme="1"/>
      <name val="Calibri"/>
      <family val="2"/>
      <scheme val="minor"/>
    </font>
    <font>
      <b/>
      <sz val="10"/>
      <color theme="3" tint="-0.24988555558946501"/>
      <name val="Segoe UI"/>
      <family val="2"/>
    </font>
    <font>
      <b/>
      <sz val="10"/>
      <color rgb="FF0070C0"/>
      <name val="Segoe UI"/>
      <family val="2"/>
    </font>
    <font>
      <sz val="11"/>
      <color rgb="FF9C6500"/>
      <name val="Calibri"/>
      <family val="2"/>
      <scheme val="minor"/>
    </font>
    <font>
      <b/>
      <u/>
      <sz val="11"/>
      <color rgb="FFFF0000"/>
      <name val="Calibri"/>
      <family val="2"/>
      <scheme val="minor"/>
    </font>
    <font>
      <b/>
      <sz val="10"/>
      <name val="Segoe UI"/>
      <family val="2"/>
    </font>
    <font>
      <sz val="11"/>
      <color theme="0"/>
      <name val="Segoe UI"/>
      <family val="2"/>
    </font>
    <font>
      <sz val="11"/>
      <color rgb="FF9C5700"/>
      <name val="Calibri"/>
      <family val="2"/>
      <scheme val="minor"/>
    </font>
    <font>
      <b/>
      <sz val="12"/>
      <name val="Segoe UI"/>
      <family val="2"/>
    </font>
    <font>
      <sz val="11"/>
      <name val="Segoe UI"/>
      <family val="2"/>
    </font>
    <font>
      <b/>
      <sz val="14"/>
      <color theme="0"/>
      <name val="Segoe UI"/>
      <family val="2"/>
    </font>
    <font>
      <b/>
      <sz val="12"/>
      <color theme="1"/>
      <name val="Segoe UI"/>
      <family val="2"/>
    </font>
    <font>
      <sz val="10"/>
      <color rgb="FFC00000"/>
      <name val="Segoe UI"/>
      <family val="2"/>
    </font>
    <font>
      <b/>
      <sz val="8"/>
      <color theme="1"/>
      <name val="Segoe UI"/>
      <family val="2"/>
    </font>
    <font>
      <sz val="11"/>
      <color rgb="FFC00000"/>
      <name val="Segoe UI"/>
      <family val="2"/>
    </font>
    <font>
      <b/>
      <sz val="11"/>
      <color theme="1"/>
      <name val="Segoe UI"/>
      <family val="2"/>
    </font>
    <font>
      <sz val="9"/>
      <color rgb="FFC00000"/>
      <name val="Segoe UI"/>
      <family val="2"/>
    </font>
    <font>
      <sz val="9"/>
      <color theme="1"/>
      <name val="Segoe UI"/>
      <family val="2"/>
    </font>
    <font>
      <b/>
      <sz val="9"/>
      <color theme="0"/>
      <name val="Segoe UI"/>
      <family val="2"/>
    </font>
    <font>
      <sz val="16"/>
      <color theme="0"/>
      <name val="Segoe UI"/>
      <family val="2"/>
    </font>
    <font>
      <b/>
      <sz val="16"/>
      <color theme="0"/>
      <name val="Segoe UI"/>
      <family val="2"/>
    </font>
    <font>
      <b/>
      <sz val="10"/>
      <color rgb="FFC00000"/>
      <name val="Segoe UI"/>
      <family val="2"/>
    </font>
    <font>
      <b/>
      <sz val="9"/>
      <color theme="1" tint="0.24994659260841701"/>
      <name val="Segoe UI"/>
      <family val="2"/>
    </font>
    <font>
      <b/>
      <sz val="9"/>
      <color theme="1"/>
      <name val="Segoe UI"/>
      <family val="2"/>
    </font>
    <font>
      <sz val="9"/>
      <color theme="1"/>
      <name val="Arial"/>
      <family val="2"/>
    </font>
    <font>
      <b/>
      <sz val="11"/>
      <color theme="0"/>
      <name val="Segoe UI"/>
      <family val="2"/>
    </font>
    <font>
      <b/>
      <sz val="16"/>
      <color theme="1"/>
      <name val="Segoe UI"/>
      <family val="2"/>
    </font>
    <font>
      <b/>
      <sz val="14"/>
      <color rgb="FF000000"/>
      <name val="Segoe UI"/>
      <family val="2"/>
    </font>
    <font>
      <sz val="10"/>
      <color theme="0"/>
      <name val="Calibri"/>
      <family val="2"/>
      <scheme val="minor"/>
    </font>
    <font>
      <sz val="10"/>
      <name val="Arial"/>
      <family val="2"/>
    </font>
    <font>
      <b/>
      <i/>
      <sz val="10"/>
      <color rgb="FFFF0000"/>
      <name val="Arial"/>
      <family val="2"/>
    </font>
    <font>
      <b/>
      <sz val="9"/>
      <color theme="1"/>
      <name val="Arial"/>
      <family val="2"/>
    </font>
    <font>
      <b/>
      <sz val="11"/>
      <color theme="1"/>
      <name val="Arial"/>
      <family val="2"/>
    </font>
    <font>
      <u/>
      <sz val="11"/>
      <color theme="10"/>
      <name val="Calibri"/>
      <family val="2"/>
      <scheme val="minor"/>
    </font>
    <font>
      <b/>
      <sz val="10"/>
      <color rgb="FF000000"/>
      <name val="Segoe UI"/>
      <family val="2"/>
    </font>
    <font>
      <sz val="11"/>
      <color theme="0"/>
      <name val="Calibri"/>
      <family val="2"/>
      <scheme val="minor"/>
    </font>
    <font>
      <b/>
      <sz val="10"/>
      <color theme="1"/>
      <name val="Arial"/>
      <family val="2"/>
    </font>
    <font>
      <sz val="10"/>
      <color theme="1"/>
      <name val="Calibri"/>
      <family val="2"/>
      <scheme val="minor"/>
    </font>
    <font>
      <b/>
      <sz val="14"/>
      <color rgb="FF000000"/>
      <name val="Arial"/>
      <family val="2"/>
    </font>
    <font>
      <b/>
      <sz val="12"/>
      <color theme="1"/>
      <name val="Arial"/>
      <family val="2"/>
    </font>
    <font>
      <sz val="10"/>
      <color theme="1"/>
      <name val="Arial"/>
      <family val="2"/>
    </font>
    <font>
      <sz val="18"/>
      <color theme="1"/>
      <name val="Arial"/>
      <family val="2"/>
    </font>
    <font>
      <sz val="11"/>
      <color theme="1"/>
      <name val="Arial"/>
      <family val="2"/>
    </font>
    <font>
      <sz val="10"/>
      <color indexed="10"/>
      <name val="Segoe UI"/>
      <family val="2"/>
    </font>
    <font>
      <b/>
      <sz val="10"/>
      <color indexed="10"/>
      <name val="Segoe UI"/>
      <family val="2"/>
    </font>
    <font>
      <sz val="10"/>
      <color rgb="FFFF0000"/>
      <name val="Arial"/>
      <family val="2"/>
    </font>
    <font>
      <b/>
      <sz val="10"/>
      <color rgb="FFBC1E04"/>
      <name val="Segoe UI"/>
      <family val="2"/>
    </font>
    <font>
      <b/>
      <sz val="16"/>
      <color indexed="9"/>
      <name val="Arial"/>
      <family val="2"/>
    </font>
    <font>
      <sz val="10"/>
      <color indexed="12"/>
      <name val="Arial"/>
      <family val="2"/>
    </font>
    <font>
      <b/>
      <sz val="9"/>
      <color rgb="FFBC1E04"/>
      <name val="Segoe UI"/>
      <family val="2"/>
    </font>
    <font>
      <b/>
      <sz val="9"/>
      <color rgb="FFC00000"/>
      <name val="Segoe UI"/>
      <family val="2"/>
    </font>
    <font>
      <u/>
      <sz val="11"/>
      <color theme="1"/>
      <name val="Segoe UI"/>
      <family val="2"/>
    </font>
    <font>
      <sz val="10"/>
      <color rgb="FFFF0000"/>
      <name val="Segoe UI"/>
      <family val="2"/>
    </font>
    <font>
      <sz val="11"/>
      <name val="Calibri"/>
      <family val="2"/>
      <scheme val="minor"/>
    </font>
    <font>
      <b/>
      <sz val="10"/>
      <color rgb="FFFF0000"/>
      <name val="Segoe UI"/>
      <family val="2"/>
    </font>
    <font>
      <b/>
      <sz val="11"/>
      <color theme="0"/>
      <name val="Calibri"/>
      <family val="2"/>
      <scheme val="minor"/>
    </font>
    <font>
      <b/>
      <sz val="11"/>
      <color rgb="FFFF0000"/>
      <name val="Arial"/>
      <family val="2"/>
    </font>
    <font>
      <sz val="10"/>
      <color theme="1" tint="0.24994659260841701"/>
      <name val="Arial"/>
      <family val="2"/>
    </font>
    <font>
      <b/>
      <sz val="16"/>
      <color theme="0"/>
      <name val="Arial"/>
      <family val="2"/>
    </font>
    <font>
      <b/>
      <sz val="22"/>
      <color rgb="FF1E35BF"/>
      <name val="Arial"/>
      <family val="2"/>
    </font>
    <font>
      <b/>
      <sz val="16"/>
      <color theme="1" tint="0.24994659260841701"/>
      <name val="Arial"/>
      <family val="2"/>
    </font>
    <font>
      <b/>
      <sz val="11"/>
      <color theme="1" tint="0.24994659260841701"/>
      <name val="Arial"/>
      <family val="2"/>
    </font>
    <font>
      <b/>
      <sz val="12"/>
      <color theme="1" tint="0.24994659260841701"/>
      <name val="Arial"/>
      <family val="2"/>
    </font>
    <font>
      <sz val="16"/>
      <color theme="1" tint="0.24994659260841701"/>
      <name val="Arial"/>
      <family val="2"/>
    </font>
    <font>
      <b/>
      <sz val="10"/>
      <color theme="1" tint="0.24994659260841701"/>
      <name val="Arial"/>
      <family val="2"/>
    </font>
    <font>
      <b/>
      <sz val="24"/>
      <color rgb="FF1E35BF"/>
      <name val="Arial"/>
      <family val="2"/>
    </font>
    <font>
      <sz val="16"/>
      <color theme="1"/>
      <name val="Symbol"/>
      <family val="1"/>
      <charset val="2"/>
    </font>
    <font>
      <sz val="11"/>
      <color rgb="FFFF0000"/>
      <name val="Calibri"/>
      <family val="2"/>
      <scheme val="minor"/>
    </font>
    <font>
      <b/>
      <sz val="9"/>
      <color rgb="FFFF0000"/>
      <name val="Segoe UI"/>
      <family val="2"/>
    </font>
    <font>
      <b/>
      <sz val="12"/>
      <color rgb="FFC00000"/>
      <name val="Arial"/>
      <family val="2"/>
    </font>
    <font>
      <sz val="8"/>
      <color theme="0"/>
      <name val="Segoe UI"/>
      <family val="2"/>
    </font>
    <font>
      <b/>
      <sz val="8"/>
      <color rgb="FFBC1E04"/>
      <name val="Segoe UI"/>
      <family val="2"/>
    </font>
    <font>
      <i/>
      <sz val="10"/>
      <color rgb="FFFF0000"/>
      <name val="Arial"/>
      <family val="2"/>
    </font>
    <font>
      <sz val="8"/>
      <color theme="1"/>
      <name val="Segoe UI"/>
      <family val="2"/>
    </font>
    <font>
      <sz val="8"/>
      <name val="Arial"/>
      <family val="2"/>
    </font>
    <font>
      <sz val="9"/>
      <color indexed="81"/>
      <name val="Tahoma"/>
      <family val="2"/>
    </font>
    <font>
      <sz val="9"/>
      <color rgb="FFFF0000"/>
      <name val="Segoe UI"/>
      <family val="2"/>
    </font>
    <font>
      <sz val="10"/>
      <color theme="0"/>
      <name val="Arial"/>
      <family val="2"/>
    </font>
    <font>
      <b/>
      <sz val="9"/>
      <name val="Segoe UI"/>
      <family val="2"/>
    </font>
    <font>
      <strike/>
      <sz val="10"/>
      <color rgb="FFFF0000"/>
      <name val="Segoe UI"/>
      <family val="2"/>
    </font>
    <font>
      <sz val="9"/>
      <name val="Arial"/>
      <family val="2"/>
    </font>
    <font>
      <u/>
      <sz val="11"/>
      <name val="Segoe UI"/>
      <family val="2"/>
    </font>
    <font>
      <sz val="14"/>
      <color rgb="FFFF0000"/>
      <name val="Segoe UI"/>
      <family val="2"/>
    </font>
    <font>
      <b/>
      <u/>
      <sz val="14"/>
      <color rgb="FFFF0000"/>
      <name val="Segoe UI"/>
      <family val="2"/>
    </font>
    <font>
      <i/>
      <sz val="11"/>
      <color rgb="FFFF0000"/>
      <name val="Calibri"/>
      <family val="2"/>
      <scheme val="minor"/>
    </font>
    <font>
      <b/>
      <u/>
      <sz val="10"/>
      <color theme="1"/>
      <name val="Segoe UI"/>
      <family val="2"/>
    </font>
    <font>
      <sz val="11"/>
      <name val="Arial"/>
      <family val="2"/>
    </font>
    <font>
      <b/>
      <sz val="11"/>
      <name val="Arial"/>
      <family val="2"/>
    </font>
    <font>
      <u/>
      <sz val="11"/>
      <name val="Arial"/>
      <family val="2"/>
    </font>
    <font>
      <vertAlign val="subscript"/>
      <sz val="11"/>
      <name val="Arial"/>
      <family val="2"/>
    </font>
    <font>
      <i/>
      <sz val="11"/>
      <name val="Arial"/>
      <family val="2"/>
    </font>
    <font>
      <sz val="8"/>
      <name val="Segoe UI"/>
      <family val="2"/>
    </font>
    <font>
      <sz val="11"/>
      <color rgb="FFFF0000"/>
      <name val="Segoe UI"/>
      <family val="2"/>
    </font>
  </fonts>
  <fills count="25">
    <fill>
      <patternFill patternType="none"/>
    </fill>
    <fill>
      <patternFill patternType="gray125"/>
    </fill>
    <fill>
      <patternFill patternType="solid">
        <fgColor rgb="FFFFEB9C"/>
        <bgColor indexed="64"/>
      </patternFill>
    </fill>
    <fill>
      <patternFill patternType="solid">
        <fgColor theme="1"/>
        <bgColor indexed="64"/>
      </patternFill>
    </fill>
    <fill>
      <patternFill patternType="solid">
        <fgColor rgb="FF0A4BB7"/>
        <bgColor indexed="64"/>
      </patternFill>
    </fill>
    <fill>
      <patternFill patternType="solid">
        <fgColor rgb="FF646569"/>
        <bgColor indexed="64"/>
      </patternFill>
    </fill>
    <fill>
      <patternFill patternType="solid">
        <fgColor rgb="FFFFFFFF"/>
        <bgColor indexed="64"/>
      </patternFill>
    </fill>
    <fill>
      <patternFill patternType="solid">
        <fgColor theme="0"/>
        <bgColor indexed="64"/>
      </patternFill>
    </fill>
    <fill>
      <patternFill patternType="solid">
        <fgColor rgb="FFD9E1F2"/>
        <bgColor indexed="64"/>
      </patternFill>
    </fill>
    <fill>
      <patternFill patternType="solid">
        <fgColor rgb="FF282F54"/>
        <bgColor indexed="64"/>
      </patternFill>
    </fill>
    <fill>
      <patternFill patternType="solid">
        <fgColor theme="0" tint="-0.14993743705557422"/>
        <bgColor indexed="64"/>
      </patternFill>
    </fill>
    <fill>
      <patternFill patternType="solid">
        <fgColor rgb="FFA1A1A2"/>
        <bgColor indexed="64"/>
      </patternFill>
    </fill>
    <fill>
      <patternFill patternType="solid">
        <fgColor theme="0" tint="-0.24988555558946501"/>
        <bgColor indexed="64"/>
      </patternFill>
    </fill>
    <fill>
      <patternFill patternType="solid">
        <fgColor rgb="FFC5D9F1"/>
        <bgColor indexed="64"/>
      </patternFill>
    </fill>
    <fill>
      <patternFill patternType="solid">
        <fgColor indexed="65"/>
        <bgColor indexed="64"/>
      </patternFill>
    </fill>
    <fill>
      <patternFill patternType="solid">
        <fgColor theme="0" tint="-4.9897762993255407E-2"/>
        <bgColor indexed="64"/>
      </patternFill>
    </fill>
    <fill>
      <patternFill patternType="solid">
        <fgColor indexed="9"/>
        <bgColor indexed="64"/>
      </patternFill>
    </fill>
    <fill>
      <patternFill patternType="solid">
        <fgColor rgb="FFFFFF00"/>
        <bgColor indexed="64"/>
      </patternFill>
    </fill>
    <fill>
      <patternFill patternType="solid">
        <fgColor theme="2" tint="-0.24994659260841701"/>
        <bgColor indexed="64"/>
      </patternFill>
    </fill>
    <fill>
      <patternFill patternType="solid">
        <fgColor theme="0" tint="-0.34995574816125979"/>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4" tint="0.79998168889431442"/>
        <bgColor indexed="64"/>
      </patternFill>
    </fill>
  </fills>
  <borders count="210">
    <border>
      <left/>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left>
      <right style="thin">
        <color theme="0"/>
      </right>
      <top style="thin">
        <color theme="0"/>
      </top>
      <bottom/>
      <diagonal/>
    </border>
    <border>
      <left style="thin">
        <color theme="0" tint="-0.24985503707998902"/>
      </left>
      <right/>
      <top/>
      <bottom/>
      <diagonal/>
    </border>
    <border>
      <left/>
      <right style="thin">
        <color theme="0" tint="-0.24985503707998902"/>
      </right>
      <top/>
      <bottom/>
      <diagonal/>
    </border>
    <border>
      <left style="thin">
        <color theme="0" tint="-0.24985503707998902"/>
      </left>
      <right style="thin">
        <color theme="0" tint="-0.24985503707998902"/>
      </right>
      <top style="thin">
        <color theme="0" tint="-0.24985503707998902"/>
      </top>
      <bottom style="thin">
        <color theme="0" tint="-0.24985503707998902"/>
      </bottom>
      <diagonal/>
    </border>
    <border>
      <left style="thin">
        <color theme="0" tint="-0.24985503707998902"/>
      </left>
      <right/>
      <top/>
      <bottom style="thin">
        <color theme="0" tint="-0.24985503707998902"/>
      </bottom>
      <diagonal/>
    </border>
    <border>
      <left/>
      <right/>
      <top/>
      <bottom style="thin">
        <color theme="0" tint="-0.24985503707998902"/>
      </bottom>
      <diagonal/>
    </border>
    <border>
      <left/>
      <right style="thin">
        <color theme="0" tint="-0.24985503707998902"/>
      </right>
      <top/>
      <bottom style="thin">
        <color theme="0" tint="-0.24985503707998902"/>
      </bottom>
      <diagonal/>
    </border>
    <border>
      <left/>
      <right/>
      <top style="thin">
        <color theme="0" tint="-0.24985503707998902"/>
      </top>
      <bottom/>
      <diagonal/>
    </border>
    <border>
      <left/>
      <right style="thin">
        <color theme="0"/>
      </right>
      <top style="thin">
        <color theme="0" tint="-0.24985503707998902"/>
      </top>
      <bottom/>
      <diagonal/>
    </border>
    <border>
      <left style="thin">
        <color theme="0"/>
      </left>
      <right style="thin">
        <color theme="0"/>
      </right>
      <top style="thin">
        <color theme="0" tint="-0.24985503707998902"/>
      </top>
      <bottom style="thin">
        <color theme="0"/>
      </bottom>
      <diagonal/>
    </border>
    <border>
      <left style="thin">
        <color theme="0"/>
      </left>
      <right style="thin">
        <color theme="0" tint="-0.24985503707998902"/>
      </right>
      <top style="thin">
        <color theme="0" tint="-0.24985503707998902"/>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tint="-0.24985503707998902"/>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tint="-0.24985503707998902"/>
      </right>
      <top style="thin">
        <color theme="0"/>
      </top>
      <bottom/>
      <diagonal/>
    </border>
    <border>
      <left style="thin">
        <color theme="0" tint="-0.24985503707998902"/>
      </left>
      <right/>
      <top style="thin">
        <color theme="0" tint="-0.24985503707998902"/>
      </top>
      <bottom/>
      <diagonal/>
    </border>
    <border>
      <left style="thin">
        <color theme="0"/>
      </left>
      <right/>
      <top style="thin">
        <color theme="0" tint="-0.24985503707998902"/>
      </top>
      <bottom/>
      <diagonal/>
    </border>
    <border>
      <left/>
      <right style="thin">
        <color theme="0" tint="-0.24985503707998902"/>
      </right>
      <top style="thin">
        <color theme="0" tint="-0.24985503707998902"/>
      </top>
      <bottom/>
      <diagonal/>
    </border>
    <border>
      <left/>
      <right style="thin">
        <color theme="0"/>
      </right>
      <top/>
      <bottom/>
      <diagonal/>
    </border>
    <border>
      <left style="thin">
        <color theme="0"/>
      </left>
      <right/>
      <top/>
      <bottom style="thin">
        <color theme="0"/>
      </bottom>
      <diagonal/>
    </border>
    <border>
      <left/>
      <right style="thin">
        <color theme="0" tint="-0.24985503707998902"/>
      </right>
      <top/>
      <bottom style="thin">
        <color theme="0"/>
      </bottom>
      <diagonal/>
    </border>
    <border>
      <left style="thin">
        <color theme="0" tint="-0.24985503707998902"/>
      </left>
      <right/>
      <top/>
      <bottom style="thin">
        <color theme="0"/>
      </bottom>
      <diagonal/>
    </border>
    <border>
      <left/>
      <right style="thin">
        <color theme="0" tint="-0.24985503707998902"/>
      </right>
      <top style="thin">
        <color theme="0"/>
      </top>
      <bottom style="thin">
        <color theme="0"/>
      </bottom>
      <diagonal/>
    </border>
    <border>
      <left style="thin">
        <color theme="0" tint="-0.24985503707998902"/>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tint="-0.24985503707998902"/>
      </bottom>
      <diagonal/>
    </border>
    <border>
      <left style="thin">
        <color theme="0"/>
      </left>
      <right style="thin">
        <color theme="0" tint="-0.1498764000366222"/>
      </right>
      <top style="thin">
        <color theme="0"/>
      </top>
      <bottom style="thin">
        <color theme="0"/>
      </bottom>
      <diagonal/>
    </border>
    <border>
      <left style="thin">
        <color theme="0"/>
      </left>
      <right/>
      <top style="thin">
        <color theme="0"/>
      </top>
      <bottom style="thin">
        <color theme="0" tint="-0.24985503707998902"/>
      </bottom>
      <diagonal/>
    </border>
    <border>
      <left style="thin">
        <color theme="0"/>
      </left>
      <right/>
      <top/>
      <bottom/>
      <diagonal/>
    </border>
    <border>
      <left style="thin">
        <color theme="0"/>
      </left>
      <right style="thin">
        <color theme="0"/>
      </right>
      <top style="thin">
        <color theme="0" tint="-0.24985503707998902"/>
      </top>
      <bottom style="thin">
        <color theme="0" tint="-0.24985503707998902"/>
      </bottom>
      <diagonal/>
    </border>
    <border>
      <left style="thin">
        <color theme="0"/>
      </left>
      <right/>
      <top style="thin">
        <color theme="0" tint="-0.24985503707998902"/>
      </top>
      <bottom style="thin">
        <color theme="0" tint="-0.1498764000366222"/>
      </bottom>
      <diagonal/>
    </border>
    <border>
      <left/>
      <right/>
      <top style="thin">
        <color theme="0" tint="-0.24985503707998902"/>
      </top>
      <bottom style="thin">
        <color theme="0" tint="-0.1498764000366222"/>
      </bottom>
      <diagonal/>
    </border>
    <border>
      <left/>
      <right style="thin">
        <color theme="0" tint="-0.24985503707998902"/>
      </right>
      <top style="thin">
        <color theme="0" tint="-0.24985503707998902"/>
      </top>
      <bottom style="thin">
        <color theme="0" tint="-0.1498764000366222"/>
      </bottom>
      <diagonal/>
    </border>
    <border>
      <left style="thin">
        <color theme="0" tint="-0.24985503707998902"/>
      </left>
      <right/>
      <top/>
      <bottom style="thin">
        <color theme="0" tint="-0.1498764000366222"/>
      </bottom>
      <diagonal/>
    </border>
    <border>
      <left/>
      <right style="thin">
        <color theme="0"/>
      </right>
      <top/>
      <bottom style="thin">
        <color theme="0" tint="-0.1498764000366222"/>
      </bottom>
      <diagonal/>
    </border>
    <border>
      <left style="thin">
        <color theme="0"/>
      </left>
      <right style="thin">
        <color theme="0"/>
      </right>
      <top style="thin">
        <color theme="0" tint="-0.1498764000366222"/>
      </top>
      <bottom/>
      <diagonal/>
    </border>
    <border>
      <left style="thin">
        <color theme="0"/>
      </left>
      <right style="thin">
        <color theme="0" tint="-0.24985503707998902"/>
      </right>
      <top style="thin">
        <color theme="0" tint="-0.1498764000366222"/>
      </top>
      <bottom/>
      <diagonal/>
    </border>
    <border>
      <left style="thin">
        <color theme="0" tint="-0.24985503707998902"/>
      </left>
      <right/>
      <top style="thin">
        <color theme="0" tint="-0.1498764000366222"/>
      </top>
      <bottom style="thin">
        <color theme="0"/>
      </bottom>
      <diagonal/>
    </border>
    <border>
      <left/>
      <right style="thin">
        <color theme="0"/>
      </right>
      <top style="thin">
        <color theme="0" tint="-0.1498764000366222"/>
      </top>
      <bottom style="thin">
        <color theme="0"/>
      </bottom>
      <diagonal/>
    </border>
    <border>
      <left style="thin">
        <color theme="0"/>
      </left>
      <right style="thin">
        <color theme="0" tint="-0.24985503707998902"/>
      </right>
      <top style="thin">
        <color theme="0" tint="-0.24985503707998902"/>
      </top>
      <bottom style="thin">
        <color theme="0" tint="-0.24985503707998902"/>
      </bottom>
      <diagonal/>
    </border>
    <border>
      <left/>
      <right style="thin">
        <color theme="0" tint="-0.24985503707998902"/>
      </right>
      <top style="thin">
        <color theme="0" tint="-0.24985503707998902"/>
      </top>
      <bottom style="thin">
        <color theme="0" tint="-0.24985503707998902"/>
      </bottom>
      <diagonal/>
    </border>
    <border>
      <left/>
      <right/>
      <top style="thin">
        <color theme="0" tint="-0.24985503707998902"/>
      </top>
      <bottom style="thin">
        <color theme="0" tint="-0.24985503707998902"/>
      </bottom>
      <diagonal/>
    </border>
    <border>
      <left style="thin">
        <color theme="0" tint="-0.24985503707998902"/>
      </left>
      <right style="thin">
        <color theme="0"/>
      </right>
      <top style="thin">
        <color theme="0"/>
      </top>
      <bottom style="thin">
        <color theme="0"/>
      </bottom>
      <diagonal/>
    </border>
    <border>
      <left style="thin">
        <color theme="0" tint="-0.24985503707998902"/>
      </left>
      <right style="thin">
        <color theme="0" tint="-0.24985503707998902"/>
      </right>
      <top/>
      <bottom style="thin">
        <color theme="0" tint="-0.24985503707998902"/>
      </bottom>
      <diagonal/>
    </border>
    <border>
      <left style="thin">
        <color theme="0" tint="-0.24985503707998902"/>
      </left>
      <right style="thin">
        <color theme="0"/>
      </right>
      <top style="thin">
        <color theme="0" tint="-0.24985503707998902"/>
      </top>
      <bottom/>
      <diagonal/>
    </border>
    <border>
      <left style="thin">
        <color theme="0" tint="-0.24985503707998902"/>
      </left>
      <right style="thin">
        <color theme="0"/>
      </right>
      <top/>
      <bottom/>
      <diagonal/>
    </border>
    <border>
      <left style="thin">
        <color theme="0"/>
      </left>
      <right style="thin">
        <color theme="0"/>
      </right>
      <top/>
      <bottom/>
      <diagonal/>
    </border>
    <border>
      <left style="thin">
        <color theme="0" tint="-0.24985503707998902"/>
      </left>
      <right style="thin">
        <color theme="0"/>
      </right>
      <top/>
      <bottom style="thin">
        <color theme="0"/>
      </bottom>
      <diagonal/>
    </border>
    <border>
      <left style="thin">
        <color theme="0"/>
      </left>
      <right style="thin">
        <color theme="0"/>
      </right>
      <top/>
      <bottom style="thin">
        <color theme="0"/>
      </bottom>
      <diagonal/>
    </border>
    <border>
      <left style="thin">
        <color theme="0" tint="-0.24985503707998902"/>
      </left>
      <right/>
      <top style="thin">
        <color theme="0"/>
      </top>
      <bottom style="thin">
        <color theme="0" tint="-0.24985503707998902"/>
      </bottom>
      <diagonal/>
    </border>
    <border>
      <left style="thin">
        <color theme="0" tint="-0.24985503707998902"/>
      </left>
      <right style="thin">
        <color theme="0" tint="-0.24985503707998902"/>
      </right>
      <top style="thin">
        <color theme="0" tint="-0.24985503707998902"/>
      </top>
      <bottom/>
      <diagonal/>
    </border>
    <border>
      <left style="thin">
        <color theme="0" tint="-0.24985503707998902"/>
      </left>
      <right/>
      <top style="thin">
        <color theme="0" tint="-0.24985503707998902"/>
      </top>
      <bottom style="thin">
        <color theme="0" tint="-0.24985503707998902"/>
      </bottom>
      <diagonal/>
    </border>
    <border>
      <left style="thin">
        <color theme="0" tint="-0.24985503707998902"/>
      </left>
      <right style="thin">
        <color theme="0"/>
      </right>
      <top style="thin">
        <color theme="0" tint="-0.24985503707998902"/>
      </top>
      <bottom style="thin">
        <color theme="0"/>
      </bottom>
      <diagonal/>
    </border>
    <border>
      <left/>
      <right style="thin">
        <color theme="0" tint="-0.24985503707998902"/>
      </right>
      <top style="thin">
        <color theme="0"/>
      </top>
      <bottom/>
      <diagonal/>
    </border>
    <border>
      <left/>
      <right style="thin">
        <color theme="0" tint="-4.9897762993255407E-2"/>
      </right>
      <top style="thin">
        <color theme="0" tint="-0.24985503707998902"/>
      </top>
      <bottom/>
      <diagonal/>
    </border>
    <border>
      <left style="thin">
        <color theme="0" tint="-4.9897762993255407E-2"/>
      </left>
      <right style="thin">
        <color theme="0" tint="-4.9897762993255407E-2"/>
      </right>
      <top style="thin">
        <color theme="0" tint="-0.24985503707998902"/>
      </top>
      <bottom style="thin">
        <color theme="0" tint="-4.9897762993255407E-2"/>
      </bottom>
      <diagonal/>
    </border>
    <border>
      <left style="thin">
        <color theme="0" tint="-4.9897762993255407E-2"/>
      </left>
      <right style="thin">
        <color theme="0"/>
      </right>
      <top style="thin">
        <color theme="0" tint="-0.24985503707998902"/>
      </top>
      <bottom style="thin">
        <color theme="0" tint="-4.9897762993255407E-2"/>
      </bottom>
      <diagonal/>
    </border>
    <border>
      <left/>
      <right style="thin">
        <color theme="0" tint="-4.9897762993255407E-2"/>
      </right>
      <top/>
      <bottom/>
      <diagonal/>
    </border>
    <border>
      <left style="thin">
        <color theme="0" tint="-4.9897762993255407E-2"/>
      </left>
      <right style="thin">
        <color theme="0" tint="-4.9897762993255407E-2"/>
      </right>
      <top style="thin">
        <color theme="0" tint="-4.9897762993255407E-2"/>
      </top>
      <bottom style="thin">
        <color theme="0" tint="-4.9897762993255407E-2"/>
      </bottom>
      <diagonal/>
    </border>
    <border>
      <left style="thin">
        <color theme="0" tint="-4.9897762993255407E-2"/>
      </left>
      <right style="thin">
        <color theme="0" tint="-0.24985503707998902"/>
      </right>
      <top style="thin">
        <color theme="0" tint="-4.9897762993255407E-2"/>
      </top>
      <bottom style="thin">
        <color theme="0" tint="-4.9897762993255407E-2"/>
      </bottom>
      <diagonal/>
    </border>
    <border>
      <left style="thin">
        <color theme="0" tint="-0.24985503707998902"/>
      </left>
      <right/>
      <top/>
      <bottom style="thin">
        <color theme="0" tint="-4.9897762993255407E-2"/>
      </bottom>
      <diagonal/>
    </border>
    <border>
      <left/>
      <right style="thin">
        <color theme="0" tint="-4.9897762993255407E-2"/>
      </right>
      <top/>
      <bottom style="thin">
        <color theme="0" tint="-4.9897762993255407E-2"/>
      </bottom>
      <diagonal/>
    </border>
    <border>
      <left style="thin">
        <color theme="0" tint="-0.24985503707998902"/>
      </left>
      <right/>
      <top style="thin">
        <color theme="0" tint="-4.9897762993255407E-2"/>
      </top>
      <bottom/>
      <diagonal/>
    </border>
    <border>
      <left/>
      <right style="thin">
        <color theme="0" tint="-4.9897762993255407E-2"/>
      </right>
      <top style="thin">
        <color theme="0" tint="-4.9897762993255407E-2"/>
      </top>
      <bottom/>
      <diagonal/>
    </border>
    <border>
      <left style="thin">
        <color theme="0" tint="-4.9897762993255407E-2"/>
      </left>
      <right style="thin">
        <color theme="0" tint="-4.9897762993255407E-2"/>
      </right>
      <top style="thin">
        <color theme="0" tint="-4.9897762993255407E-2"/>
      </top>
      <bottom/>
      <diagonal/>
    </border>
    <border>
      <left style="thin">
        <color theme="0" tint="-4.9897762993255407E-2"/>
      </left>
      <right style="thin">
        <color theme="0" tint="-0.24985503707998902"/>
      </right>
      <top style="thin">
        <color theme="0" tint="-4.9897762993255407E-2"/>
      </top>
      <bottom/>
      <diagonal/>
    </border>
    <border>
      <left style="thin">
        <color theme="0"/>
      </left>
      <right style="thin">
        <color theme="0"/>
      </right>
      <top style="thin">
        <color theme="0" tint="-0.24985503707998902"/>
      </top>
      <bottom/>
      <diagonal/>
    </border>
    <border>
      <left style="thin">
        <color theme="0"/>
      </left>
      <right style="thin">
        <color theme="0" tint="-0.24985503707998902"/>
      </right>
      <top style="thin">
        <color theme="0" tint="-0.24985503707998902"/>
      </top>
      <bottom/>
      <diagonal/>
    </border>
    <border>
      <left style="thin">
        <color theme="0"/>
      </left>
      <right style="thin">
        <color theme="0" tint="-0.24985503707998902"/>
      </right>
      <top/>
      <bottom style="thin">
        <color theme="0"/>
      </bottom>
      <diagonal/>
    </border>
    <border>
      <left style="thin">
        <color theme="0" tint="-0.24985503707998902"/>
      </left>
      <right style="thin">
        <color theme="0"/>
      </right>
      <top style="thin">
        <color theme="0"/>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right style="thin">
        <color theme="0" tint="-0.14981536301767021"/>
      </right>
      <top style="thin">
        <color theme="0" tint="-0.1498764000366222"/>
      </top>
      <bottom style="thin">
        <color theme="0" tint="-0.1498764000366222"/>
      </bottom>
      <diagonal/>
    </border>
    <border>
      <left/>
      <right/>
      <top style="thin">
        <color theme="0"/>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left>
      <right/>
      <top style="thin">
        <color theme="0" tint="-0.1498764000366222"/>
      </top>
      <bottom style="thin">
        <color theme="0" tint="-0.1498764000366222"/>
      </bottom>
      <diagonal/>
    </border>
    <border>
      <left style="thin">
        <color theme="0"/>
      </left>
      <right style="thin">
        <color theme="0" tint="-0.1498764000366222"/>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tint="-0.1498764000366222"/>
      </bottom>
      <diagonal/>
    </border>
    <border>
      <left style="thin">
        <color theme="0" tint="-0.1498764000366222"/>
      </left>
      <right style="thin">
        <color theme="0"/>
      </right>
      <top style="thin">
        <color theme="0"/>
      </top>
      <bottom style="thin">
        <color theme="0" tint="-0.1498764000366222"/>
      </bottom>
      <diagonal/>
    </border>
    <border>
      <left style="thin">
        <color theme="0" tint="-0.1498764000366222"/>
      </left>
      <right/>
      <top style="thin">
        <color theme="0"/>
      </top>
      <bottom/>
      <diagonal/>
    </border>
    <border>
      <left style="thin">
        <color theme="0"/>
      </left>
      <right style="thin">
        <color theme="0" tint="-0.1498764000366222"/>
      </right>
      <top style="thin">
        <color theme="0" tint="-0.1498764000366222"/>
      </top>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right>
      <top style="thin">
        <color theme="0" tint="-0.1498764000366222"/>
      </top>
      <bottom/>
      <diagonal/>
    </border>
    <border>
      <left style="thin">
        <color theme="0" tint="-0.1498764000366222"/>
      </left>
      <right/>
      <top/>
      <bottom/>
      <diagonal/>
    </border>
    <border>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style="thin">
        <color theme="0" tint="-0.24985503707998902"/>
      </right>
      <top style="thin">
        <color theme="0"/>
      </top>
      <bottom/>
      <diagonal/>
    </border>
    <border>
      <left style="thin">
        <color theme="0" tint="-0.1498764000366222"/>
      </left>
      <right style="thin">
        <color theme="0"/>
      </right>
      <top style="thin">
        <color theme="0"/>
      </top>
      <bottom style="thin">
        <color theme="0"/>
      </bottom>
      <diagonal/>
    </border>
    <border>
      <left style="thin">
        <color theme="0"/>
      </left>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style="thin">
        <color theme="0"/>
      </left>
      <right style="thin">
        <color theme="0"/>
      </right>
      <top style="thin">
        <color theme="0"/>
      </top>
      <bottom style="thin">
        <color theme="0" tint="-0.1498764000366222"/>
      </bottom>
      <diagonal/>
    </border>
    <border>
      <left style="thin">
        <color theme="0" tint="-0.1498764000366222"/>
      </left>
      <right style="thin">
        <color theme="0" tint="-0.1498764000366222"/>
      </right>
      <top style="thin">
        <color theme="0"/>
      </top>
      <bottom style="thin">
        <color theme="0"/>
      </bottom>
      <diagonal/>
    </border>
    <border>
      <left style="thin">
        <color theme="0"/>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right style="thin">
        <color theme="0" tint="-0.1498764000366222"/>
      </right>
      <top/>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style="thin">
        <color theme="4" tint="0.39994506668294322"/>
      </right>
      <top/>
      <bottom/>
      <diagonal/>
    </border>
    <border>
      <left style="thin">
        <color theme="0" tint="-0.1498764000366222"/>
      </left>
      <right style="thin">
        <color theme="0" tint="-0.1498764000366222"/>
      </right>
      <top/>
      <bottom style="thin">
        <color theme="0"/>
      </bottom>
      <diagonal/>
    </border>
    <border>
      <left style="thin">
        <color theme="0" tint="-0.1498764000366222"/>
      </left>
      <right style="thin">
        <color theme="0" tint="-0.1498764000366222"/>
      </right>
      <top/>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style="thin">
        <color theme="0" tint="-0.1498764000366222"/>
      </top>
      <bottom style="thin">
        <color theme="0" tint="-0.1498764000366222"/>
      </bottom>
      <diagonal/>
    </border>
    <border>
      <left style="thin">
        <color theme="0" tint="-0.14981536301767021"/>
      </left>
      <right/>
      <top/>
      <bottom/>
      <diagonal/>
    </border>
    <border>
      <left style="thin">
        <color rgb="FFD9E1F2"/>
      </left>
      <right/>
      <top style="thin">
        <color rgb="FFD9E1F2"/>
      </top>
      <bottom style="thin">
        <color rgb="FFD9E1F2"/>
      </bottom>
      <diagonal/>
    </border>
    <border>
      <left/>
      <right style="thin">
        <color theme="0" tint="-0.24985503707998902"/>
      </right>
      <top style="thin">
        <color rgb="FFD9E1F2"/>
      </top>
      <bottom style="thin">
        <color rgb="FFD9E1F2"/>
      </bottom>
      <diagonal/>
    </border>
    <border>
      <left/>
      <right/>
      <top/>
      <bottom style="thin">
        <color theme="0" tint="-0.1498764000366222"/>
      </bottom>
      <diagonal/>
    </border>
    <border>
      <left style="thin">
        <color theme="0" tint="-0.1498764000366222"/>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8" tint="-0.24994659260841701"/>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right style="thin">
        <color theme="0"/>
      </right>
      <top style="thin">
        <color theme="0"/>
      </top>
      <bottom style="thin">
        <color theme="0" tint="-0.24994659260841701"/>
      </bottom>
      <diagonal/>
    </border>
    <border>
      <left/>
      <right/>
      <top style="thin">
        <color theme="0" tint="-0.24994659260841701"/>
      </top>
      <bottom style="thin">
        <color theme="0" tint="-0.24994659260841701"/>
      </bottom>
      <diagonal/>
    </border>
    <border>
      <left style="thin">
        <color theme="0"/>
      </left>
      <right/>
      <top style="thin">
        <color theme="0" tint="-0.24994659260841701"/>
      </top>
      <bottom style="thin">
        <color theme="0"/>
      </bottom>
      <diagonal/>
    </border>
    <border>
      <left/>
      <right/>
      <top style="thin">
        <color theme="0" tint="-0.24994659260841701"/>
      </top>
      <bottom style="thin">
        <color theme="0"/>
      </bottom>
      <diagonal/>
    </border>
    <border>
      <left/>
      <right style="thin">
        <color theme="0"/>
      </right>
      <top style="thin">
        <color theme="0" tint="-0.24994659260841701"/>
      </top>
      <bottom style="thin">
        <color theme="0"/>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8" tint="-0.24994659260841701"/>
      </right>
      <top style="thin">
        <color theme="0"/>
      </top>
      <bottom/>
      <diagonal/>
    </border>
    <border>
      <left style="thin">
        <color theme="0" tint="-0.24994659260841701"/>
      </left>
      <right style="thin">
        <color theme="0" tint="-0.24985503707998902"/>
      </right>
      <top style="thin">
        <color theme="0" tint="-0.24994659260841701"/>
      </top>
      <bottom style="thin">
        <color theme="0"/>
      </bottom>
      <diagonal/>
    </border>
    <border>
      <left style="thin">
        <color theme="0" tint="-0.24994659260841701"/>
      </left>
      <right style="thin">
        <color theme="0" tint="-0.24985503707998902"/>
      </right>
      <top style="thin">
        <color theme="0" tint="-0.24994659260841701"/>
      </top>
      <bottom/>
      <diagonal/>
    </border>
    <border>
      <left style="thin">
        <color theme="0" tint="-0.24994659260841701"/>
      </left>
      <right style="thin">
        <color theme="0" tint="-0.24985503707998902"/>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right style="thin">
        <color theme="0"/>
      </right>
      <top style="thin">
        <color theme="0"/>
      </top>
      <bottom style="thin">
        <color theme="0" tint="-0.2498550370799890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left>
      <right style="thin">
        <color theme="0"/>
      </right>
      <top style="thin">
        <color theme="0"/>
      </top>
      <bottom style="thin">
        <color theme="0" tint="-0.24994659260841701"/>
      </bottom>
      <diagonal/>
    </border>
    <border>
      <left/>
      <right style="thin">
        <color theme="0" tint="-0.1498764000366222"/>
      </right>
      <top style="thin">
        <color theme="0"/>
      </top>
      <bottom/>
      <diagonal/>
    </border>
    <border>
      <left/>
      <right style="thin">
        <color theme="0" tint="-0.1498764000366222"/>
      </right>
      <top/>
      <bottom style="thin">
        <color theme="0"/>
      </bottom>
      <diagonal/>
    </border>
    <border>
      <left/>
      <right style="thin">
        <color theme="0" tint="-0.1498764000366222"/>
      </right>
      <top style="thin">
        <color theme="0"/>
      </top>
      <bottom style="thin">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right/>
      <top style="thick">
        <color theme="0"/>
      </top>
      <bottom style="thick">
        <color theme="0"/>
      </bottom>
      <diagonal/>
    </border>
    <border>
      <left/>
      <right style="thin">
        <color theme="0"/>
      </right>
      <top style="thick">
        <color theme="0"/>
      </top>
      <bottom style="thick">
        <color theme="0"/>
      </bottom>
      <diagonal/>
    </border>
    <border>
      <left/>
      <right style="thin">
        <color theme="0" tint="-0.1498764000366222"/>
      </right>
      <top style="thick">
        <color theme="0"/>
      </top>
      <bottom style="thick">
        <color theme="0"/>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style="thin">
        <color theme="0" tint="-0.14993743705557422"/>
      </left>
      <right/>
      <top/>
      <bottom/>
      <diagonal/>
    </border>
    <border>
      <left/>
      <right/>
      <top/>
      <bottom style="thin">
        <color theme="1" tint="0.24994659260841701"/>
      </bottom>
      <diagonal/>
    </border>
    <border>
      <left style="thin">
        <color theme="0" tint="-0.14993743705557422"/>
      </left>
      <right/>
      <top style="thin">
        <color theme="1" tint="0.24994659260841701"/>
      </top>
      <bottom style="thin">
        <color theme="0" tint="-0.14993743705557422"/>
      </bottom>
      <diagonal/>
    </border>
    <border>
      <left/>
      <right/>
      <top style="thin">
        <color theme="1" tint="0.24994659260841701"/>
      </top>
      <bottom style="thin">
        <color theme="0" tint="-0.14993743705557422"/>
      </bottom>
      <diagonal/>
    </border>
    <border>
      <left/>
      <right style="thin">
        <color theme="0" tint="-0.14993743705557422"/>
      </right>
      <top style="thin">
        <color theme="1" tint="0.2499465926084170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24994659260841701"/>
      </left>
      <right/>
      <top style="thin">
        <color theme="0" tint="-0.24985503707998902"/>
      </top>
      <bottom style="thin">
        <color theme="0" tint="-0.24985503707998902"/>
      </bottom>
      <diagonal/>
    </border>
    <border>
      <left/>
      <right style="thin">
        <color theme="0" tint="-0.24994659260841701"/>
      </right>
      <top style="thin">
        <color theme="0" tint="-0.24985503707998902"/>
      </top>
      <bottom style="thin">
        <color theme="0" tint="-0.24985503707998902"/>
      </bottom>
      <diagonal/>
    </border>
    <border>
      <left/>
      <right style="thin">
        <color theme="0" tint="-0.24994659260841701"/>
      </right>
      <top/>
      <bottom style="thin">
        <color theme="0"/>
      </bottom>
      <diagonal/>
    </border>
    <border>
      <left style="thin">
        <color theme="0" tint="-0.24985503707998902"/>
      </left>
      <right/>
      <top style="thin">
        <color theme="0" tint="-0.24985503707998902"/>
      </top>
      <bottom style="thin">
        <color theme="0"/>
      </bottom>
      <diagonal/>
    </border>
    <border>
      <left/>
      <right/>
      <top style="thin">
        <color theme="0" tint="-0.24985503707998902"/>
      </top>
      <bottom style="thin">
        <color theme="0"/>
      </bottom>
      <diagonal/>
    </border>
    <border>
      <left/>
      <right style="thin">
        <color theme="0" tint="-0.24994659260841701"/>
      </right>
      <top style="thin">
        <color theme="0" tint="-0.24985503707998902"/>
      </top>
      <bottom style="thin">
        <color theme="0"/>
      </bottom>
      <diagonal/>
    </border>
    <border>
      <left style="thin">
        <color theme="0" tint="-0.24985503707998902"/>
      </left>
      <right/>
      <top style="thin">
        <color theme="0"/>
      </top>
      <bottom style="thin">
        <color theme="0"/>
      </bottom>
      <diagonal/>
    </border>
    <border>
      <left/>
      <right style="thin">
        <color theme="0" tint="-0.24994659260841701"/>
      </right>
      <top style="thin">
        <color theme="0"/>
      </top>
      <bottom style="thin">
        <color theme="0"/>
      </bottom>
      <diagonal/>
    </border>
    <border>
      <left style="thin">
        <color theme="0"/>
      </left>
      <right/>
      <top style="thin">
        <color theme="0"/>
      </top>
      <bottom style="thin">
        <color theme="0" tint="-0.1498764000366222"/>
      </bottom>
      <diagonal/>
    </border>
    <border>
      <left/>
      <right/>
      <top style="thin">
        <color theme="0"/>
      </top>
      <bottom style="thin">
        <color theme="0" tint="-0.1498764000366222"/>
      </bottom>
      <diagonal/>
    </border>
    <border>
      <left/>
      <right style="thin">
        <color theme="0"/>
      </right>
      <top style="thin">
        <color theme="0"/>
      </top>
      <bottom style="thin">
        <color theme="0" tint="-0.1498764000366222"/>
      </bottom>
      <diagonal/>
    </border>
    <border>
      <left/>
      <right style="thin">
        <color theme="0"/>
      </right>
      <top style="thin">
        <color theme="0" tint="-0.1498764000366222"/>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0691854609822"/>
      </top>
      <bottom style="thin">
        <color theme="0" tint="-0.14993743705557422"/>
      </bottom>
      <diagonal/>
    </border>
    <border>
      <left/>
      <right/>
      <top style="thin">
        <color theme="0" tint="-0.14990691854609822"/>
      </top>
      <bottom style="thin">
        <color theme="0" tint="-0.14993743705557422"/>
      </bottom>
      <diagonal/>
    </border>
    <border>
      <left/>
      <right style="thin">
        <color theme="0" tint="-0.14993743705557422"/>
      </right>
      <top style="thin">
        <color theme="0" tint="-0.149906918546098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8764000366222"/>
      </left>
      <right/>
      <top style="thin">
        <color theme="0" tint="-0.1498764000366222"/>
      </top>
      <bottom/>
      <diagonal/>
    </border>
    <border>
      <left/>
      <right style="thin">
        <color theme="0" tint="-0.1498764000366222"/>
      </right>
      <top style="thin">
        <color theme="0" tint="-0.1498764000366222"/>
      </top>
      <bottom/>
      <diagonal/>
    </border>
    <border>
      <left/>
      <right/>
      <top style="thin">
        <color theme="0" tint="-0.1498764000366222"/>
      </top>
      <bottom/>
      <diagonal/>
    </border>
    <border>
      <left/>
      <right style="thin">
        <color theme="0" tint="-0.1498458815271462"/>
      </right>
      <top style="thin">
        <color theme="0" tint="-0.1498764000366222"/>
      </top>
      <bottom style="thin">
        <color theme="0" tint="-0.1498764000366222"/>
      </bottom>
      <diagonal/>
    </border>
    <border>
      <left style="thin">
        <color theme="0" tint="-0.24979400006103702"/>
      </left>
      <right/>
      <top style="thin">
        <color theme="0" tint="-0.24979400006103702"/>
      </top>
      <bottom/>
      <diagonal/>
    </border>
    <border>
      <left/>
      <right/>
      <top style="thin">
        <color theme="0" tint="-0.24979400006103702"/>
      </top>
      <bottom/>
      <diagonal/>
    </border>
    <border>
      <left/>
      <right style="thin">
        <color theme="0" tint="-0.24979400006103702"/>
      </right>
      <top style="thin">
        <color theme="0" tint="-0.24979400006103702"/>
      </top>
      <bottom/>
      <diagonal/>
    </border>
    <border>
      <left style="thin">
        <color theme="0" tint="-0.24979400006103702"/>
      </left>
      <right/>
      <top/>
      <bottom/>
      <diagonal/>
    </border>
    <border>
      <left/>
      <right style="thin">
        <color theme="0" tint="-0.24979400006103702"/>
      </right>
      <top/>
      <bottom/>
      <diagonal/>
    </border>
    <border>
      <left style="thin">
        <color theme="0" tint="-0.24979400006103702"/>
      </left>
      <right/>
      <top/>
      <bottom style="thin">
        <color theme="0" tint="-0.24979400006103702"/>
      </bottom>
      <diagonal/>
    </border>
    <border>
      <left/>
      <right/>
      <top/>
      <bottom style="thin">
        <color theme="0" tint="-0.24979400006103702"/>
      </bottom>
      <diagonal/>
    </border>
    <border>
      <left/>
      <right style="thin">
        <color theme="0" tint="-0.24979400006103702"/>
      </right>
      <top/>
      <bottom style="thin">
        <color theme="0" tint="-0.24979400006103702"/>
      </bottom>
      <diagonal/>
    </border>
    <border>
      <left style="thin">
        <color theme="0" tint="-0.24979400006103702"/>
      </left>
      <right/>
      <top style="thin">
        <color theme="0" tint="-0.24979400006103702"/>
      </top>
      <bottom style="thin">
        <color theme="0" tint="-0.24979400006103702"/>
      </bottom>
      <diagonal/>
    </border>
    <border>
      <left/>
      <right/>
      <top style="thin">
        <color theme="0" tint="-0.24979400006103702"/>
      </top>
      <bottom style="thin">
        <color theme="0" tint="-0.24979400006103702"/>
      </bottom>
      <diagonal/>
    </border>
    <border>
      <left/>
      <right style="thin">
        <color theme="0" tint="-0.24979400006103702"/>
      </right>
      <top style="thin">
        <color theme="0" tint="-0.24979400006103702"/>
      </top>
      <bottom style="thin">
        <color theme="0" tint="-0.24979400006103702"/>
      </bottom>
      <diagonal/>
    </border>
    <border>
      <left style="thin">
        <color theme="0"/>
      </left>
      <right/>
      <top style="thin">
        <color theme="0" tint="-0.24985503707998902"/>
      </top>
      <bottom style="thin">
        <color theme="0" tint="-0.24985503707998902"/>
      </bottom>
      <diagonal/>
    </border>
    <border>
      <left/>
      <right style="thin">
        <color theme="0"/>
      </right>
      <top style="thin">
        <color theme="0" tint="-0.24985503707998902"/>
      </top>
      <bottom style="thin">
        <color theme="0" tint="-0.24985503707998902"/>
      </bottom>
      <diagonal/>
    </border>
    <border>
      <left/>
      <right style="thin">
        <color theme="0" tint="-0.24994659260841701"/>
      </right>
      <top/>
      <bottom/>
      <diagonal/>
    </border>
    <border>
      <left/>
      <right/>
      <top style="thin">
        <color theme="1" tint="0.24994659260841701"/>
      </top>
      <bottom style="thin">
        <color theme="0" tint="-0.14996795556505021"/>
      </bottom>
      <diagonal/>
    </border>
    <border>
      <left/>
      <right style="thin">
        <color theme="0" tint="-0.14993743705557422"/>
      </right>
      <top style="thin">
        <color theme="1" tint="0.24994659260841701"/>
      </top>
      <bottom style="thin">
        <color theme="0" tint="-0.14996795556505021"/>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left>
      <right style="thin">
        <color theme="0" tint="-0.14990691854609822"/>
      </right>
      <top style="thin">
        <color theme="0"/>
      </top>
      <bottom style="thin">
        <color theme="0"/>
      </bottom>
      <diagonal/>
    </border>
    <border>
      <left style="thin">
        <color theme="0" tint="-0.14990691854609822"/>
      </left>
      <right style="thin">
        <color theme="0" tint="-0.14990691854609822"/>
      </right>
      <top style="thin">
        <color theme="0"/>
      </top>
      <bottom style="thin">
        <color theme="0"/>
      </bottom>
      <diagonal/>
    </border>
    <border>
      <left style="thin">
        <color theme="0" tint="-0.14990691854609822"/>
      </left>
      <right style="thin">
        <color theme="0"/>
      </right>
      <top style="thin">
        <color theme="0"/>
      </top>
      <bottom style="thin">
        <color theme="0"/>
      </bottom>
      <diagonal/>
    </border>
    <border>
      <left style="thin">
        <color theme="0"/>
      </left>
      <right style="thin">
        <color theme="0"/>
      </right>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9" fontId="80" fillId="0" borderId="0" applyFont="0" applyFill="0" applyBorder="0" applyAlignment="0" applyProtection="0"/>
    <xf numFmtId="44" fontId="80" fillId="0" borderId="0" applyFont="0" applyFill="0" applyBorder="0" applyAlignment="0" applyProtection="0"/>
    <xf numFmtId="42" fontId="80" fillId="0" borderId="0" applyFont="0" applyFill="0" applyBorder="0" applyAlignment="0" applyProtection="0"/>
    <xf numFmtId="43" fontId="80" fillId="0" borderId="0" applyFont="0" applyFill="0" applyBorder="0" applyAlignment="0" applyProtection="0"/>
    <xf numFmtId="41" fontId="80" fillId="0" borderId="0" applyFont="0" applyFill="0" applyBorder="0" applyAlignment="0" applyProtection="0"/>
    <xf numFmtId="0" fontId="69" fillId="0" borderId="0"/>
    <xf numFmtId="0" fontId="73" fillId="0" borderId="0" applyNumberFormat="0" applyFill="0" applyBorder="0" applyAlignment="0" applyProtection="0"/>
    <xf numFmtId="0" fontId="69" fillId="0" borderId="0"/>
    <xf numFmtId="0" fontId="47" fillId="2" borderId="0" applyNumberFormat="0" applyBorder="0" applyAlignment="0" applyProtection="0"/>
    <xf numFmtId="0" fontId="43" fillId="2" borderId="0" applyNumberFormat="0" applyBorder="0" applyAlignment="0" applyProtection="0"/>
    <xf numFmtId="43" fontId="26" fillId="0" borderId="0" applyFont="0" applyFill="0" applyBorder="0" applyAlignment="0" applyProtection="0"/>
    <xf numFmtId="0" fontId="25" fillId="0" borderId="0"/>
    <xf numFmtId="0" fontId="69" fillId="0" borderId="0"/>
    <xf numFmtId="43" fontId="80" fillId="0" borderId="0" applyFont="0" applyFill="0" applyBorder="0" applyAlignment="0" applyProtection="0"/>
    <xf numFmtId="44" fontId="80" fillId="0" borderId="0" applyFont="0" applyFill="0" applyBorder="0" applyAlignment="0" applyProtection="0"/>
    <xf numFmtId="42" fontId="80" fillId="0" borderId="0" applyFont="0" applyFill="0" applyBorder="0" applyAlignment="0" applyProtection="0"/>
    <xf numFmtId="43" fontId="80" fillId="0" borderId="0" applyFont="0" applyFill="0" applyBorder="0" applyAlignment="0" applyProtection="0"/>
    <xf numFmtId="41" fontId="80" fillId="0" borderId="0" applyFont="0" applyFill="0" applyBorder="0" applyAlignment="0" applyProtection="0"/>
    <xf numFmtId="44" fontId="80" fillId="0" borderId="0" applyFont="0" applyFill="0" applyBorder="0" applyAlignment="0" applyProtection="0"/>
    <xf numFmtId="43" fontId="1" fillId="0" borderId="0" applyFont="0" applyFill="0" applyBorder="0" applyAlignment="0" applyProtection="0"/>
    <xf numFmtId="0" fontId="1" fillId="0" borderId="0"/>
  </cellStyleXfs>
  <cellXfs count="1230">
    <xf numFmtId="0" fontId="0" fillId="0" borderId="0" xfId="0"/>
    <xf numFmtId="0" fontId="69" fillId="7" borderId="0" xfId="8" applyFont="1" applyFill="1" applyBorder="1" applyAlignment="1">
      <alignment horizontal="left" vertical="center" wrapText="1"/>
    </xf>
    <xf numFmtId="0" fontId="26" fillId="0" borderId="0" xfId="0" applyFont="1"/>
    <xf numFmtId="0" fontId="27" fillId="0" borderId="0" xfId="0" applyFont="1"/>
    <xf numFmtId="0" fontId="26" fillId="0" borderId="0" xfId="0" applyFont="1" applyFill="1"/>
    <xf numFmtId="0" fontId="77" fillId="0" borderId="0" xfId="0" applyFont="1"/>
    <xf numFmtId="0" fontId="59" fillId="3" borderId="0" xfId="0" applyFont="1" applyFill="1"/>
    <xf numFmtId="0" fontId="60" fillId="3" borderId="0" xfId="0" applyFont="1" applyFill="1" applyAlignment="1">
      <alignment horizontal="left" vertical="center"/>
    </xf>
    <xf numFmtId="0" fontId="31" fillId="3" borderId="0" xfId="0" applyFont="1" applyFill="1" applyAlignment="1">
      <alignment horizontal="right" vertical="center"/>
    </xf>
    <xf numFmtId="0" fontId="35" fillId="3" borderId="0" xfId="0" applyFont="1" applyFill="1" applyAlignment="1">
      <alignment horizontal="right" vertical="center"/>
    </xf>
    <xf numFmtId="0" fontId="35" fillId="3" borderId="0" xfId="0" applyFont="1" applyFill="1" applyAlignment="1">
      <alignment horizontal="right" vertical="center" wrapText="1"/>
    </xf>
    <xf numFmtId="0" fontId="26" fillId="0" borderId="0" xfId="0" applyFont="1" applyBorder="1"/>
    <xf numFmtId="0" fontId="79" fillId="0" borderId="0" xfId="0" applyFont="1"/>
    <xf numFmtId="0" fontId="78" fillId="0" borderId="0" xfId="0" applyFont="1" applyBorder="1" applyAlignment="1">
      <alignment horizontal="left" vertical="center"/>
    </xf>
    <xf numFmtId="0" fontId="77" fillId="0" borderId="0" xfId="0" applyFont="1" applyFill="1"/>
    <xf numFmtId="0" fontId="76" fillId="0" borderId="1" xfId="0" applyFont="1" applyFill="1" applyBorder="1" applyAlignment="1">
      <alignment vertical="center"/>
    </xf>
    <xf numFmtId="0" fontId="76" fillId="0" borderId="0" xfId="7" applyFont="1" applyFill="1" applyBorder="1" applyAlignment="1">
      <alignment vertical="center"/>
    </xf>
    <xf numFmtId="0" fontId="30" fillId="4" borderId="2" xfId="0" applyFont="1" applyFill="1" applyBorder="1" applyAlignment="1">
      <alignment horizontal="left" vertical="center" wrapText="1" indent="1"/>
    </xf>
    <xf numFmtId="0" fontId="30" fillId="5" borderId="2" xfId="0" applyFont="1" applyFill="1" applyBorder="1" applyAlignment="1">
      <alignment wrapText="1"/>
    </xf>
    <xf numFmtId="0" fontId="37" fillId="0" borderId="0" xfId="0" applyFont="1"/>
    <xf numFmtId="0" fontId="0" fillId="0" borderId="1" xfId="0" applyFont="1" applyFill="1" applyBorder="1" applyAlignment="1">
      <alignment vertical="center"/>
    </xf>
    <xf numFmtId="0" fontId="73" fillId="0" borderId="0" xfId="7" quotePrefix="1" applyFill="1" applyBorder="1" applyAlignment="1">
      <alignment vertical="center"/>
    </xf>
    <xf numFmtId="0" fontId="73" fillId="0" borderId="0" xfId="7" applyFill="1" applyBorder="1" applyAlignment="1">
      <alignment vertical="center"/>
    </xf>
    <xf numFmtId="0" fontId="0" fillId="0" borderId="3" xfId="0" applyFont="1" applyFill="1" applyBorder="1" applyAlignment="1">
      <alignment vertical="center"/>
    </xf>
    <xf numFmtId="0" fontId="73" fillId="0" borderId="0" xfId="7" applyFill="1" applyBorder="1" applyAlignment="1">
      <alignment vertical="center" wrapText="1"/>
    </xf>
    <xf numFmtId="0" fontId="0" fillId="0" borderId="0" xfId="0" applyFont="1" applyFill="1" applyBorder="1" applyAlignment="1">
      <alignment vertical="center"/>
    </xf>
    <xf numFmtId="0" fontId="51" fillId="0" borderId="0" xfId="0" applyFont="1" applyAlignment="1">
      <alignment horizontal="left" vertical="center"/>
    </xf>
    <xf numFmtId="0" fontId="75" fillId="0" borderId="0" xfId="0" applyFont="1"/>
    <xf numFmtId="0" fontId="30" fillId="4" borderId="5" xfId="0" applyFont="1" applyFill="1" applyBorder="1" applyAlignment="1">
      <alignment horizontal="left" vertical="center" wrapText="1" indent="1"/>
    </xf>
    <xf numFmtId="0" fontId="30" fillId="0" borderId="0" xfId="0" applyFont="1" applyFill="1" applyBorder="1" applyAlignment="1">
      <alignment horizontal="left" vertical="center" wrapText="1" indent="1"/>
    </xf>
    <xf numFmtId="0" fontId="27" fillId="0" borderId="0" xfId="0" applyFont="1" applyFill="1" applyBorder="1" applyAlignment="1">
      <alignment horizontal="left" vertical="center" indent="1"/>
    </xf>
    <xf numFmtId="0" fontId="27" fillId="0" borderId="0" xfId="0" applyFont="1" applyFill="1" applyBorder="1" applyAlignment="1">
      <alignment horizontal="left" vertical="center" wrapText="1" indent="1"/>
    </xf>
    <xf numFmtId="0" fontId="34" fillId="6" borderId="0" xfId="8" applyNumberFormat="1" applyFont="1" applyFill="1" applyAlignment="1">
      <alignment horizontal="left" vertical="center" wrapText="1"/>
    </xf>
    <xf numFmtId="0" fontId="72" fillId="0" borderId="0" xfId="0" applyFont="1" applyAlignment="1">
      <alignment horizontal="left" vertical="center"/>
    </xf>
    <xf numFmtId="0" fontId="26" fillId="7" borderId="0" xfId="0" applyFont="1" applyFill="1"/>
    <xf numFmtId="0" fontId="74" fillId="0" borderId="0" xfId="0" applyFont="1" applyBorder="1" applyAlignment="1">
      <alignment horizontal="left" vertical="center"/>
    </xf>
    <xf numFmtId="0" fontId="27" fillId="0" borderId="0" xfId="0" applyFont="1" applyFill="1" applyBorder="1"/>
    <xf numFmtId="0" fontId="26" fillId="0" borderId="0" xfId="0" applyFont="1" applyFill="1" applyBorder="1"/>
    <xf numFmtId="0" fontId="73" fillId="3" borderId="0" xfId="7" applyFill="1" applyAlignment="1">
      <alignment horizontal="right" vertical="center"/>
    </xf>
    <xf numFmtId="0" fontId="26" fillId="3" borderId="0" xfId="0" applyFont="1" applyFill="1"/>
    <xf numFmtId="0" fontId="26" fillId="0" borderId="0" xfId="0" applyFont="1" applyAlignment="1">
      <alignment horizontal="left"/>
    </xf>
    <xf numFmtId="0" fontId="60" fillId="3" borderId="0" xfId="0" applyFont="1" applyFill="1" applyBorder="1" applyAlignment="1">
      <alignment horizontal="left" vertical="center"/>
    </xf>
    <xf numFmtId="0" fontId="0" fillId="0" borderId="0" xfId="0" applyFont="1" applyAlignment="1">
      <alignment vertical="center"/>
    </xf>
    <xf numFmtId="0" fontId="72" fillId="0" borderId="0" xfId="0" applyFont="1" applyAlignment="1">
      <alignment horizontal="left"/>
    </xf>
    <xf numFmtId="0" fontId="26" fillId="0" borderId="6" xfId="0" applyFont="1" applyFill="1" applyBorder="1" applyAlignment="1">
      <alignment horizontal="center"/>
    </xf>
    <xf numFmtId="0" fontId="26" fillId="0" borderId="0" xfId="0" applyFont="1" applyFill="1" applyBorder="1" applyAlignment="1">
      <alignment horizontal="center"/>
    </xf>
    <xf numFmtId="0" fontId="26" fillId="0" borderId="7" xfId="0" applyFont="1" applyBorder="1"/>
    <xf numFmtId="0" fontId="71" fillId="0" borderId="6" xfId="0" applyFont="1" applyBorder="1" applyAlignment="1">
      <alignment vertical="center"/>
    </xf>
    <xf numFmtId="0" fontId="70" fillId="0" borderId="0" xfId="0" applyFont="1" applyBorder="1" applyAlignment="1">
      <alignment vertical="center" wrapText="1"/>
    </xf>
    <xf numFmtId="0" fontId="26" fillId="0" borderId="6" xfId="0" applyFont="1" applyBorder="1"/>
    <xf numFmtId="0" fontId="64" fillId="0" borderId="0" xfId="0" applyFont="1" applyBorder="1" applyAlignment="1">
      <alignment vertical="center" wrapText="1"/>
    </xf>
    <xf numFmtId="0" fontId="71" fillId="0" borderId="6" xfId="0" applyFont="1" applyBorder="1" applyAlignment="1">
      <alignment horizontal="left" vertical="center" wrapText="1"/>
    </xf>
    <xf numFmtId="0" fontId="70" fillId="0" borderId="0" xfId="0" applyFont="1" applyBorder="1" applyAlignment="1">
      <alignment horizontal="left" vertical="center" wrapText="1"/>
    </xf>
    <xf numFmtId="0" fontId="71" fillId="0" borderId="8" xfId="0" applyFont="1" applyBorder="1" applyAlignment="1">
      <alignment horizontal="left" vertical="center" wrapText="1"/>
    </xf>
    <xf numFmtId="0" fontId="71" fillId="0" borderId="0" xfId="0" applyFont="1" applyBorder="1" applyAlignment="1">
      <alignment vertical="center" wrapText="1"/>
    </xf>
    <xf numFmtId="166" fontId="64" fillId="0" borderId="0" xfId="0" applyNumberFormat="1" applyFont="1" applyBorder="1" applyAlignment="1">
      <alignment vertical="center" wrapText="1"/>
    </xf>
    <xf numFmtId="0" fontId="69" fillId="7" borderId="0" xfId="8" applyFont="1" applyFill="1" applyBorder="1" applyAlignment="1">
      <alignment vertical="center" wrapText="1"/>
    </xf>
    <xf numFmtId="0" fontId="69" fillId="7" borderId="0" xfId="8" applyFont="1" applyFill="1" applyBorder="1" applyAlignment="1">
      <alignment horizontal="left" vertical="center"/>
    </xf>
    <xf numFmtId="0" fontId="26" fillId="0" borderId="9" xfId="0" applyFont="1" applyBorder="1"/>
    <xf numFmtId="0" fontId="64" fillId="0" borderId="10" xfId="0" applyFont="1" applyBorder="1" applyAlignment="1">
      <alignment vertical="center" wrapText="1"/>
    </xf>
    <xf numFmtId="0" fontId="70" fillId="0" borderId="10" xfId="0" applyFont="1" applyBorder="1" applyAlignment="1">
      <alignment vertical="center" wrapText="1"/>
    </xf>
    <xf numFmtId="0" fontId="26" fillId="0" borderId="10" xfId="0" applyFont="1" applyBorder="1"/>
    <xf numFmtId="0" fontId="26" fillId="7" borderId="11" xfId="0" applyFont="1" applyFill="1" applyBorder="1"/>
    <xf numFmtId="0" fontId="68" fillId="0" borderId="0" xfId="0" applyFont="1" applyFill="1" applyBorder="1" applyAlignment="1">
      <alignment vertical="center"/>
    </xf>
    <xf numFmtId="0" fontId="60" fillId="3" borderId="0" xfId="0" applyFont="1" applyFill="1" applyAlignment="1">
      <alignment vertical="center"/>
    </xf>
    <xf numFmtId="0" fontId="59" fillId="3" borderId="0" xfId="0" applyFont="1" applyFill="1" applyAlignment="1">
      <alignment vertical="center"/>
    </xf>
    <xf numFmtId="0" fontId="31" fillId="3" borderId="0" xfId="0" applyFont="1" applyFill="1" applyAlignment="1">
      <alignment vertical="center"/>
    </xf>
    <xf numFmtId="0" fontId="31" fillId="3" borderId="0" xfId="0" applyFont="1" applyFill="1" applyAlignment="1">
      <alignment horizontal="right" vertical="center" wrapText="1"/>
    </xf>
    <xf numFmtId="0" fontId="51" fillId="0" borderId="0" xfId="0" applyFont="1"/>
    <xf numFmtId="0" fontId="35" fillId="4" borderId="2"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21" xfId="0" applyFont="1" applyFill="1" applyBorder="1" applyAlignment="1">
      <alignment horizontal="center" vertical="center" wrapText="1"/>
    </xf>
    <xf numFmtId="0" fontId="27" fillId="8" borderId="20" xfId="0" applyFont="1" applyFill="1" applyBorder="1" applyAlignment="1">
      <alignment horizontal="left" vertical="center" wrapText="1"/>
    </xf>
    <xf numFmtId="0" fontId="27" fillId="8" borderId="2" xfId="0" applyFont="1" applyFill="1" applyBorder="1" applyAlignment="1">
      <alignment horizontal="left" vertical="center" wrapText="1"/>
    </xf>
    <xf numFmtId="167" fontId="27" fillId="0" borderId="8" xfId="0" applyNumberFormat="1" applyFont="1" applyBorder="1" applyAlignment="1" applyProtection="1">
      <alignment horizontal="center" vertical="center" wrapText="1"/>
      <protection locked="0"/>
    </xf>
    <xf numFmtId="0" fontId="38" fillId="8" borderId="20" xfId="0" applyFont="1" applyFill="1" applyBorder="1" applyAlignment="1">
      <alignment horizontal="left" vertical="center" wrapText="1"/>
    </xf>
    <xf numFmtId="0" fontId="38" fillId="8" borderId="2" xfId="0" applyFont="1" applyFill="1" applyBorder="1" applyAlignment="1">
      <alignment horizontal="left" vertical="center" wrapText="1"/>
    </xf>
    <xf numFmtId="0" fontId="27" fillId="0" borderId="0" xfId="0" applyFont="1" applyAlignment="1"/>
    <xf numFmtId="0" fontId="55" fillId="0" borderId="0" xfId="0" applyFont="1" applyBorder="1" applyAlignment="1">
      <alignment horizontal="center" vertical="center"/>
    </xf>
    <xf numFmtId="0" fontId="57" fillId="0" borderId="0" xfId="0" applyFont="1" applyBorder="1" applyAlignment="1">
      <alignment vertical="center" wrapText="1"/>
    </xf>
    <xf numFmtId="164" fontId="27" fillId="0" borderId="0" xfId="0" applyNumberFormat="1" applyFont="1" applyBorder="1" applyAlignment="1">
      <alignment vertical="center"/>
    </xf>
    <xf numFmtId="167" fontId="27" fillId="7" borderId="0" xfId="0" applyNumberFormat="1" applyFont="1" applyFill="1" applyBorder="1" applyAlignment="1">
      <alignment vertical="center"/>
    </xf>
    <xf numFmtId="0" fontId="35" fillId="4" borderId="23" xfId="0" applyFont="1" applyFill="1" applyBorder="1" applyAlignment="1">
      <alignment horizontal="center" vertical="center" wrapText="1"/>
    </xf>
    <xf numFmtId="0" fontId="63" fillId="7" borderId="16" xfId="0" applyFont="1" applyFill="1" applyBorder="1" applyAlignment="1">
      <alignment vertical="center" wrapText="1"/>
    </xf>
    <xf numFmtId="0" fontId="63" fillId="7" borderId="0"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37" fillId="7" borderId="0" xfId="0" applyFont="1" applyFill="1"/>
    <xf numFmtId="0" fontId="35" fillId="9" borderId="2" xfId="0" applyFont="1" applyFill="1" applyBorder="1" applyAlignment="1">
      <alignment horizontal="center" vertical="center" wrapText="1"/>
    </xf>
    <xf numFmtId="0" fontId="35" fillId="9" borderId="18" xfId="0" applyFont="1" applyFill="1" applyBorder="1" applyAlignment="1">
      <alignment horizontal="center" vertical="center" wrapText="1"/>
    </xf>
    <xf numFmtId="0" fontId="38" fillId="8" borderId="2" xfId="0" applyFont="1" applyFill="1" applyBorder="1" applyAlignment="1">
      <alignment horizontal="center" vertical="center"/>
    </xf>
    <xf numFmtId="0" fontId="37" fillId="0" borderId="0" xfId="0" applyFont="1" applyBorder="1"/>
    <xf numFmtId="0" fontId="38" fillId="0" borderId="0" xfId="0" applyFont="1" applyFill="1" applyBorder="1" applyAlignment="1">
      <alignment horizontal="center" vertical="center"/>
    </xf>
    <xf numFmtId="0" fontId="38" fillId="0" borderId="0" xfId="0" applyFont="1" applyFill="1" applyBorder="1" applyAlignment="1">
      <alignment horizontal="left" vertical="center" wrapText="1"/>
    </xf>
    <xf numFmtId="166" fontId="30" fillId="0" borderId="0" xfId="1" applyNumberFormat="1" applyFont="1" applyFill="1" applyBorder="1" applyAlignment="1">
      <alignment horizontal="center" vertical="center"/>
    </xf>
    <xf numFmtId="166" fontId="27" fillId="0" borderId="0" xfId="0" applyNumberFormat="1" applyFont="1" applyFill="1" applyBorder="1"/>
    <xf numFmtId="0" fontId="37" fillId="0" borderId="0" xfId="0" applyFont="1" applyFill="1"/>
    <xf numFmtId="0" fontId="31" fillId="0" borderId="0" xfId="0" applyFont="1" applyFill="1" applyBorder="1" applyAlignment="1">
      <alignment horizontal="left" vertical="center"/>
    </xf>
    <xf numFmtId="0" fontId="27" fillId="0" borderId="0" xfId="0" applyFont="1" applyFill="1" applyBorder="1" applyAlignment="1">
      <alignment horizontal="left" vertical="center" wrapText="1"/>
    </xf>
    <xf numFmtId="0" fontId="27" fillId="0" borderId="0" xfId="0" applyFont="1" applyFill="1" applyBorder="1" applyAlignment="1">
      <alignment vertical="center"/>
    </xf>
    <xf numFmtId="0" fontId="39" fillId="0" borderId="0" xfId="0" applyFont="1"/>
    <xf numFmtId="0" fontId="60" fillId="3" borderId="0" xfId="0" applyFont="1" applyFill="1"/>
    <xf numFmtId="0" fontId="67" fillId="0" borderId="0" xfId="0" applyFont="1" applyBorder="1" applyAlignment="1">
      <alignment horizontal="left" vertical="center"/>
    </xf>
    <xf numFmtId="0" fontId="66" fillId="0" borderId="0" xfId="0" applyFont="1"/>
    <xf numFmtId="0" fontId="35" fillId="4" borderId="37" xfId="0" applyFont="1" applyFill="1" applyBorder="1" applyAlignment="1">
      <alignment horizontal="center" vertical="center" wrapText="1"/>
    </xf>
    <xf numFmtId="0" fontId="35" fillId="4" borderId="42" xfId="0" applyFont="1" applyFill="1" applyBorder="1" applyAlignment="1">
      <alignment horizontal="center" vertical="center" wrapText="1"/>
    </xf>
    <xf numFmtId="0" fontId="35" fillId="4" borderId="43" xfId="0" applyFont="1" applyFill="1" applyBorder="1" applyAlignment="1">
      <alignment horizontal="center" vertical="center" wrapText="1"/>
    </xf>
    <xf numFmtId="0" fontId="27" fillId="0" borderId="0" xfId="7" quotePrefix="1" applyFont="1" applyFill="1" applyBorder="1" applyAlignment="1">
      <alignment vertical="center"/>
    </xf>
    <xf numFmtId="0" fontId="35" fillId="9" borderId="42" xfId="0" applyFont="1" applyFill="1" applyBorder="1" applyAlignment="1">
      <alignment horizontal="center" vertical="center" wrapText="1"/>
    </xf>
    <xf numFmtId="0" fontId="35" fillId="9" borderId="43" xfId="0" applyFont="1" applyFill="1" applyBorder="1" applyAlignment="1">
      <alignment horizontal="center" vertical="center" wrapText="1"/>
    </xf>
    <xf numFmtId="0" fontId="38" fillId="0" borderId="0" xfId="0" applyFont="1" applyFill="1" applyBorder="1" applyAlignment="1">
      <alignment vertical="center"/>
    </xf>
    <xf numFmtId="0" fontId="27" fillId="0" borderId="0" xfId="7" applyFont="1" applyFill="1" applyBorder="1" applyAlignment="1">
      <alignment vertical="center"/>
    </xf>
    <xf numFmtId="0" fontId="27" fillId="8" borderId="19" xfId="0" applyFont="1" applyFill="1" applyBorder="1" applyAlignment="1">
      <alignment horizontal="left" vertical="center" wrapText="1"/>
    </xf>
    <xf numFmtId="167" fontId="30" fillId="5" borderId="2" xfId="0" quotePrefix="1"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27" fillId="0" borderId="0" xfId="7" applyFont="1" applyFill="1" applyBorder="1" applyAlignment="1">
      <alignment vertical="center" wrapText="1"/>
    </xf>
    <xf numFmtId="0" fontId="37" fillId="7" borderId="0" xfId="0" applyFont="1" applyFill="1" applyBorder="1" applyAlignment="1"/>
    <xf numFmtId="0" fontId="27" fillId="0" borderId="0" xfId="0" applyFont="1" applyFill="1" applyBorder="1" applyAlignment="1">
      <alignment vertical="center" wrapText="1"/>
    </xf>
    <xf numFmtId="0" fontId="37" fillId="0" borderId="0" xfId="0" applyFont="1" applyFill="1" applyBorder="1"/>
    <xf numFmtId="0" fontId="65" fillId="3" borderId="0" xfId="0" applyFont="1" applyFill="1" applyBorder="1"/>
    <xf numFmtId="0" fontId="60" fillId="3" borderId="0" xfId="0" applyFont="1" applyFill="1" applyBorder="1" applyAlignment="1">
      <alignment vertical="center"/>
    </xf>
    <xf numFmtId="0" fontId="65" fillId="3" borderId="0" xfId="0" applyFont="1" applyFill="1" applyBorder="1" applyAlignment="1">
      <alignment horizontal="center"/>
    </xf>
    <xf numFmtId="0" fontId="50" fillId="3" borderId="0" xfId="0" applyFont="1" applyFill="1" applyBorder="1" applyAlignment="1">
      <alignment horizontal="left" vertical="center"/>
    </xf>
    <xf numFmtId="0" fontId="46" fillId="3" borderId="0" xfId="0" applyFont="1" applyFill="1"/>
    <xf numFmtId="0" fontId="27" fillId="8" borderId="1" xfId="0" applyFont="1" applyFill="1" applyBorder="1" applyAlignment="1">
      <alignment horizontal="left" vertical="center"/>
    </xf>
    <xf numFmtId="0" fontId="38" fillId="8" borderId="5" xfId="0" applyFont="1" applyFill="1" applyBorder="1" applyAlignment="1">
      <alignment horizontal="center" vertical="center"/>
    </xf>
    <xf numFmtId="0" fontId="27" fillId="8" borderId="5" xfId="0" applyFont="1" applyFill="1" applyBorder="1" applyAlignment="1">
      <alignment horizontal="left" vertical="center"/>
    </xf>
    <xf numFmtId="0" fontId="27" fillId="8" borderId="3" xfId="0" applyFont="1" applyFill="1" applyBorder="1" applyAlignment="1">
      <alignment horizontal="left" vertical="center"/>
    </xf>
    <xf numFmtId="0" fontId="35" fillId="0" borderId="0" xfId="0" applyFont="1" applyFill="1" applyBorder="1" applyAlignment="1">
      <alignment horizontal="center" vertical="center" wrapText="1"/>
    </xf>
    <xf numFmtId="0" fontId="35" fillId="0" borderId="0" xfId="0" applyFont="1" applyFill="1" applyBorder="1" applyAlignment="1">
      <alignment vertical="center" wrapText="1"/>
    </xf>
    <xf numFmtId="0" fontId="27" fillId="11" borderId="1" xfId="0" applyFont="1" applyFill="1" applyBorder="1" applyAlignment="1">
      <alignment horizontal="right" vertical="center" wrapText="1"/>
    </xf>
    <xf numFmtId="167" fontId="30" fillId="5" borderId="2" xfId="0" quotePrefix="1" applyNumberFormat="1" applyFont="1" applyFill="1" applyBorder="1" applyAlignment="1" applyProtection="1">
      <alignment horizontal="center" vertical="center" wrapText="1"/>
      <protection hidden="1"/>
    </xf>
    <xf numFmtId="167" fontId="27" fillId="0" borderId="46" xfId="0" quotePrefix="1" applyNumberFormat="1" applyFont="1" applyFill="1" applyBorder="1" applyAlignment="1" applyProtection="1">
      <alignment horizontal="center" vertical="center" wrapText="1"/>
      <protection locked="0"/>
    </xf>
    <xf numFmtId="166" fontId="56" fillId="0" borderId="0" xfId="0" quotePrefix="1" applyNumberFormat="1" applyFont="1" applyFill="1" applyBorder="1" applyAlignment="1">
      <alignment vertical="center"/>
    </xf>
    <xf numFmtId="0" fontId="56" fillId="0" borderId="0" xfId="0" quotePrefix="1" applyFont="1" applyFill="1" applyBorder="1" applyAlignment="1">
      <alignment vertical="center"/>
    </xf>
    <xf numFmtId="166" fontId="37" fillId="0" borderId="0" xfId="0" applyNumberFormat="1" applyFont="1" applyAlignment="1">
      <alignment wrapText="1"/>
    </xf>
    <xf numFmtId="0" fontId="27" fillId="7" borderId="0" xfId="0" applyFont="1" applyFill="1" applyBorder="1" applyAlignment="1"/>
    <xf numFmtId="166" fontId="27" fillId="7" borderId="0" xfId="0" applyNumberFormat="1" applyFont="1" applyFill="1" applyBorder="1" applyAlignment="1"/>
    <xf numFmtId="0" fontId="46" fillId="0" borderId="0" xfId="0" applyFont="1"/>
    <xf numFmtId="0" fontId="38" fillId="0" borderId="0"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38" fillId="8" borderId="49" xfId="0" applyFont="1" applyFill="1" applyBorder="1" applyAlignment="1">
      <alignment horizontal="center" vertical="center"/>
    </xf>
    <xf numFmtId="166" fontId="56" fillId="0" borderId="0" xfId="0" quotePrefix="1" applyNumberFormat="1" applyFont="1" applyFill="1" applyBorder="1" applyAlignment="1">
      <alignment horizontal="center" vertical="center" wrapText="1"/>
    </xf>
    <xf numFmtId="0" fontId="56" fillId="0" borderId="0" xfId="0" quotePrefix="1" applyFont="1" applyFill="1" applyBorder="1" applyAlignment="1">
      <alignment horizontal="center" vertical="center" wrapText="1"/>
    </xf>
    <xf numFmtId="0" fontId="46" fillId="3" borderId="0" xfId="0" applyFont="1" applyFill="1" applyBorder="1"/>
    <xf numFmtId="0" fontId="46" fillId="3" borderId="0" xfId="0" applyFont="1" applyFill="1" applyBorder="1" applyAlignment="1">
      <alignment horizontal="center"/>
    </xf>
    <xf numFmtId="0" fontId="31" fillId="3" borderId="0" xfId="0" applyFont="1" applyFill="1" applyBorder="1" applyAlignment="1">
      <alignment horizontal="right" vertical="center"/>
    </xf>
    <xf numFmtId="0" fontId="35" fillId="3" borderId="0" xfId="0" applyFont="1" applyFill="1" applyBorder="1" applyAlignment="1">
      <alignment horizontal="right" vertical="center"/>
    </xf>
    <xf numFmtId="0" fontId="35" fillId="3" borderId="0" xfId="0" applyFont="1" applyFill="1" applyBorder="1" applyAlignment="1">
      <alignment horizontal="right" vertical="center" wrapText="1"/>
    </xf>
    <xf numFmtId="0" fontId="37" fillId="0" borderId="0" xfId="0" applyFont="1" applyFill="1" applyBorder="1" applyAlignment="1">
      <alignment vertical="center"/>
    </xf>
    <xf numFmtId="0" fontId="35" fillId="4" borderId="2" xfId="0" applyFont="1" applyFill="1" applyBorder="1" applyAlignment="1">
      <alignment vertical="center" wrapText="1"/>
    </xf>
    <xf numFmtId="0" fontId="35" fillId="4" borderId="20" xfId="0" applyFont="1" applyFill="1" applyBorder="1" applyAlignment="1">
      <alignment vertical="center" wrapText="1"/>
    </xf>
    <xf numFmtId="0" fontId="55" fillId="0" borderId="0" xfId="0" applyFont="1" applyFill="1" applyBorder="1" applyAlignment="1">
      <alignment vertical="center"/>
    </xf>
    <xf numFmtId="0" fontId="30" fillId="9" borderId="30" xfId="0" applyFont="1" applyFill="1" applyBorder="1" applyAlignment="1">
      <alignment horizontal="right" vertical="center"/>
    </xf>
    <xf numFmtId="0" fontId="35" fillId="9" borderId="5" xfId="0" applyFont="1" applyFill="1" applyBorder="1" applyAlignment="1">
      <alignment horizontal="center" vertical="center"/>
    </xf>
    <xf numFmtId="0" fontId="35" fillId="9" borderId="32" xfId="0" applyFont="1" applyFill="1" applyBorder="1" applyAlignment="1">
      <alignment horizontal="center" vertical="center"/>
    </xf>
    <xf numFmtId="0" fontId="35" fillId="9" borderId="3" xfId="0" applyFont="1" applyFill="1" applyBorder="1" applyAlignment="1">
      <alignment horizontal="center" vertical="center"/>
    </xf>
    <xf numFmtId="0" fontId="27" fillId="0" borderId="0" xfId="0" quotePrefix="1" applyFont="1" applyFill="1" applyBorder="1" applyAlignment="1">
      <alignment horizontal="center" vertical="center"/>
    </xf>
    <xf numFmtId="0" fontId="27" fillId="7" borderId="0" xfId="0" applyFont="1" applyFill="1" applyBorder="1"/>
    <xf numFmtId="0" fontId="27" fillId="7" borderId="0" xfId="0" applyFont="1" applyFill="1" applyBorder="1" applyAlignment="1">
      <alignment vertical="center" wrapText="1"/>
    </xf>
    <xf numFmtId="0" fontId="27" fillId="7" borderId="0" xfId="0" applyFont="1" applyFill="1" applyBorder="1" applyAlignment="1">
      <alignment horizontal="right" vertical="center"/>
    </xf>
    <xf numFmtId="0" fontId="61" fillId="0" borderId="0" xfId="0" applyFont="1" applyBorder="1" applyAlignment="1">
      <alignment horizontal="center" vertical="center" wrapText="1"/>
    </xf>
    <xf numFmtId="0" fontId="30" fillId="9" borderId="56" xfId="0" applyFont="1" applyFill="1" applyBorder="1" applyAlignment="1">
      <alignment horizontal="right" vertical="center"/>
    </xf>
    <xf numFmtId="0" fontId="38" fillId="7" borderId="58" xfId="0" applyFont="1" applyFill="1" applyBorder="1" applyAlignment="1">
      <alignment horizontal="left" vertical="center"/>
    </xf>
    <xf numFmtId="0" fontId="60" fillId="3" borderId="0" xfId="0" applyFont="1" applyFill="1" applyBorder="1"/>
    <xf numFmtId="0" fontId="60" fillId="0" borderId="0" xfId="0" applyFont="1" applyFill="1" applyBorder="1" applyAlignment="1">
      <alignment horizontal="left" vertical="center"/>
    </xf>
    <xf numFmtId="0" fontId="59" fillId="0" borderId="0" xfId="0" applyFont="1" applyFill="1"/>
    <xf numFmtId="0" fontId="51" fillId="0" borderId="0" xfId="0" applyFont="1" applyAlignment="1">
      <alignment vertical="top"/>
    </xf>
    <xf numFmtId="0" fontId="58" fillId="9" borderId="5" xfId="0" applyFont="1" applyFill="1" applyBorder="1" applyAlignment="1">
      <alignment horizontal="center" vertical="center" wrapText="1"/>
    </xf>
    <xf numFmtId="0" fontId="58" fillId="9" borderId="21" xfId="0" applyFont="1" applyFill="1" applyBorder="1" applyAlignment="1">
      <alignment horizontal="center" vertical="center" wrapText="1"/>
    </xf>
    <xf numFmtId="0" fontId="55" fillId="8" borderId="2" xfId="0" applyFont="1" applyFill="1" applyBorder="1" applyAlignment="1">
      <alignment horizontal="center" vertical="center"/>
    </xf>
    <xf numFmtId="0" fontId="27" fillId="8" borderId="1" xfId="0" applyFont="1" applyFill="1" applyBorder="1" applyAlignment="1">
      <alignment horizontal="left" vertical="center" wrapText="1"/>
    </xf>
    <xf numFmtId="0" fontId="55" fillId="8" borderId="5" xfId="0" applyFont="1" applyFill="1" applyBorder="1" applyAlignment="1">
      <alignment horizontal="center" vertical="center"/>
    </xf>
    <xf numFmtId="0" fontId="27" fillId="8" borderId="3" xfId="0" applyFont="1" applyFill="1" applyBorder="1" applyAlignment="1">
      <alignment horizontal="left" vertical="center" wrapText="1"/>
    </xf>
    <xf numFmtId="0" fontId="56" fillId="0" borderId="0" xfId="0" applyFont="1" applyBorder="1" applyAlignment="1">
      <alignment vertical="center"/>
    </xf>
    <xf numFmtId="0" fontId="55"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38" fillId="7" borderId="6" xfId="0" applyFont="1" applyFill="1" applyBorder="1" applyAlignment="1">
      <alignment horizontal="center" vertical="center" wrapText="1"/>
    </xf>
    <xf numFmtId="0" fontId="38" fillId="7" borderId="0" xfId="0" applyFont="1" applyFill="1" applyBorder="1" applyAlignment="1">
      <alignment horizontal="center" vertical="center" wrapText="1"/>
    </xf>
    <xf numFmtId="0" fontId="52" fillId="7" borderId="6" xfId="0" quotePrefix="1" applyFont="1" applyFill="1" applyBorder="1" applyAlignment="1">
      <alignment vertical="center"/>
    </xf>
    <xf numFmtId="0" fontId="37" fillId="7" borderId="0" xfId="0" applyFont="1" applyFill="1" applyBorder="1"/>
    <xf numFmtId="0" fontId="35" fillId="9" borderId="71" xfId="0" applyFont="1" applyFill="1" applyBorder="1" applyAlignment="1">
      <alignment horizontal="center" vertical="center" wrapText="1"/>
    </xf>
    <xf numFmtId="0" fontId="35" fillId="9" borderId="72" xfId="0" applyFont="1" applyFill="1" applyBorder="1" applyAlignment="1">
      <alignment horizontal="center" vertical="center" wrapText="1"/>
    </xf>
    <xf numFmtId="0" fontId="38" fillId="8" borderId="1" xfId="0" applyFont="1" applyFill="1" applyBorder="1" applyAlignment="1">
      <alignment horizontal="left" vertical="center" wrapText="1"/>
    </xf>
    <xf numFmtId="0" fontId="38" fillId="8" borderId="3" xfId="0" applyFont="1" applyFill="1" applyBorder="1" applyAlignment="1">
      <alignment horizontal="left" vertical="center" wrapText="1"/>
    </xf>
    <xf numFmtId="167" fontId="30" fillId="5" borderId="32" xfId="0" quotePrefix="1" applyNumberFormat="1" applyFont="1" applyFill="1" applyBorder="1" applyAlignment="1">
      <alignment horizontal="center" vertical="center" wrapText="1"/>
    </xf>
    <xf numFmtId="167" fontId="30" fillId="5" borderId="5" xfId="0" quotePrefix="1" applyNumberFormat="1" applyFont="1" applyFill="1" applyBorder="1" applyAlignment="1">
      <alignment horizontal="center" vertical="center" wrapText="1"/>
    </xf>
    <xf numFmtId="0" fontId="37" fillId="0" borderId="0" xfId="0" applyFont="1" applyAlignment="1">
      <alignment vertical="center"/>
    </xf>
    <xf numFmtId="0" fontId="27" fillId="7" borderId="50" xfId="0" applyFont="1" applyFill="1" applyBorder="1" applyAlignment="1" applyProtection="1">
      <alignment vertical="center" wrapText="1"/>
      <protection locked="0"/>
    </xf>
    <xf numFmtId="0" fontId="37" fillId="7" borderId="0" xfId="0" applyFont="1" applyFill="1" applyBorder="1" applyAlignment="1">
      <alignment vertical="center"/>
    </xf>
    <xf numFmtId="0" fontId="27" fillId="7" borderId="0" xfId="0" applyFont="1" applyFill="1" applyBorder="1" applyAlignment="1">
      <alignment vertical="center"/>
    </xf>
    <xf numFmtId="0" fontId="37" fillId="0" borderId="0" xfId="0" applyFont="1" applyAlignment="1">
      <alignment vertical="top"/>
    </xf>
    <xf numFmtId="0" fontId="27" fillId="0" borderId="0" xfId="0" applyFont="1" applyFill="1" applyBorder="1" applyAlignment="1">
      <alignment vertical="top"/>
    </xf>
    <xf numFmtId="0" fontId="27" fillId="0" borderId="0" xfId="7" applyFont="1" applyFill="1" applyBorder="1" applyAlignment="1">
      <alignment horizontal="left" vertical="center"/>
    </xf>
    <xf numFmtId="0" fontId="38" fillId="8" borderId="2" xfId="0" applyFont="1" applyFill="1" applyBorder="1" applyAlignment="1">
      <alignment horizontal="center" vertical="center" wrapText="1"/>
    </xf>
    <xf numFmtId="0" fontId="27" fillId="8" borderId="2" xfId="0" applyFont="1" applyFill="1" applyBorder="1" applyAlignment="1">
      <alignment vertical="center" wrapText="1"/>
    </xf>
    <xf numFmtId="0" fontId="27" fillId="0" borderId="0" xfId="0" applyFont="1" applyFill="1" applyBorder="1" applyAlignment="1">
      <alignment horizontal="center" vertical="center"/>
    </xf>
    <xf numFmtId="0" fontId="38" fillId="8" borderId="2" xfId="0" applyFont="1" applyFill="1" applyBorder="1" applyAlignment="1">
      <alignment vertical="center" wrapText="1"/>
    </xf>
    <xf numFmtId="167" fontId="30" fillId="5" borderId="31" xfId="0" quotePrefix="1" applyNumberFormat="1" applyFont="1" applyFill="1" applyBorder="1" applyAlignment="1">
      <alignment horizontal="center" vertical="center" wrapText="1"/>
    </xf>
    <xf numFmtId="0" fontId="30" fillId="3" borderId="0" xfId="0" applyFont="1" applyFill="1" applyBorder="1"/>
    <xf numFmtId="0" fontId="35" fillId="3" borderId="0" xfId="0" applyFont="1" applyFill="1" applyBorder="1" applyAlignment="1">
      <alignment horizontal="left" vertical="center"/>
    </xf>
    <xf numFmtId="0" fontId="30" fillId="0" borderId="0" xfId="0" applyFont="1" applyFill="1" applyBorder="1"/>
    <xf numFmtId="0" fontId="35" fillId="0" borderId="0" xfId="0" applyFont="1" applyFill="1" applyBorder="1" applyAlignment="1">
      <alignment horizontal="left" vertical="center"/>
    </xf>
    <xf numFmtId="0" fontId="35" fillId="0" borderId="0" xfId="0" applyFont="1" applyFill="1" applyBorder="1" applyAlignment="1">
      <alignment horizontal="right" vertical="center"/>
    </xf>
    <xf numFmtId="0" fontId="31" fillId="3" borderId="0" xfId="0" applyFont="1" applyFill="1" applyBorder="1" applyAlignment="1">
      <alignment horizontal="left" vertical="center"/>
    </xf>
    <xf numFmtId="0" fontId="35" fillId="9" borderId="2" xfId="0" applyFont="1" applyFill="1" applyBorder="1" applyAlignment="1" applyProtection="1">
      <alignment horizontal="center" vertical="center"/>
    </xf>
    <xf numFmtId="0" fontId="37" fillId="0" borderId="0" xfId="0" applyFont="1" applyBorder="1" applyAlignment="1">
      <alignment horizontal="left" wrapText="1"/>
    </xf>
    <xf numFmtId="0" fontId="50" fillId="3" borderId="0" xfId="0" applyFont="1" applyFill="1" applyBorder="1"/>
    <xf numFmtId="0" fontId="37" fillId="3" borderId="0" xfId="0" applyFont="1" applyFill="1"/>
    <xf numFmtId="0" fontId="48" fillId="0" borderId="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0" xfId="0" applyFont="1" applyFill="1" applyBorder="1" applyAlignment="1">
      <alignment horizontal="right" vertical="center"/>
    </xf>
    <xf numFmtId="0" fontId="49" fillId="0" borderId="0" xfId="0" applyFont="1" applyFill="1"/>
    <xf numFmtId="0" fontId="48" fillId="0" borderId="0" xfId="0" applyFont="1" applyFill="1"/>
    <xf numFmtId="0" fontId="35" fillId="4" borderId="5"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30" fillId="11" borderId="60" xfId="0" applyFont="1" applyFill="1" applyBorder="1" applyAlignment="1">
      <alignment horizontal="left" vertical="center" wrapText="1"/>
    </xf>
    <xf numFmtId="0" fontId="37" fillId="0" borderId="0" xfId="0" applyFont="1" applyAlignment="1">
      <alignment wrapText="1"/>
    </xf>
    <xf numFmtId="0" fontId="30" fillId="11" borderId="80" xfId="0" applyFont="1" applyFill="1" applyBorder="1" applyAlignment="1">
      <alignment horizontal="left" vertical="center" wrapText="1"/>
    </xf>
    <xf numFmtId="0" fontId="37" fillId="0" borderId="88" xfId="0" applyFont="1" applyBorder="1"/>
    <xf numFmtId="0" fontId="37" fillId="0" borderId="80" xfId="0" applyFont="1" applyBorder="1"/>
    <xf numFmtId="0" fontId="37" fillId="0" borderId="92" xfId="0" applyFont="1" applyBorder="1"/>
    <xf numFmtId="0" fontId="35" fillId="9" borderId="93" xfId="0" applyFont="1" applyFill="1" applyBorder="1" applyAlignment="1" applyProtection="1">
      <alignment horizontal="center" vertical="center"/>
    </xf>
    <xf numFmtId="0" fontId="35" fillId="9" borderId="94" xfId="0" applyFont="1" applyFill="1" applyBorder="1" applyAlignment="1" applyProtection="1">
      <alignment horizontal="center" vertical="center"/>
    </xf>
    <xf numFmtId="0" fontId="35" fillId="9" borderId="95" xfId="0" applyFont="1" applyFill="1" applyBorder="1" applyAlignment="1" applyProtection="1">
      <alignment horizontal="center" vertical="center"/>
    </xf>
    <xf numFmtId="170" fontId="38" fillId="12" borderId="2" xfId="0" applyNumberFormat="1" applyFont="1" applyFill="1" applyBorder="1" applyAlignment="1" applyProtection="1">
      <alignment horizontal="center" vertical="center" wrapText="1"/>
    </xf>
    <xf numFmtId="170" fontId="38" fillId="12" borderId="18" xfId="0" applyNumberFormat="1" applyFont="1" applyFill="1" applyBorder="1" applyAlignment="1" applyProtection="1">
      <alignment horizontal="center" vertical="center" wrapText="1"/>
    </xf>
    <xf numFmtId="0" fontId="37" fillId="0" borderId="16" xfId="0" applyFont="1" applyBorder="1"/>
    <xf numFmtId="0" fontId="35" fillId="4" borderId="4" xfId="0" applyFont="1" applyFill="1" applyBorder="1" applyAlignment="1" applyProtection="1">
      <alignment horizontal="center" vertical="center" wrapText="1"/>
    </xf>
    <xf numFmtId="0" fontId="35" fillId="9" borderId="4" xfId="0" applyFont="1" applyFill="1" applyBorder="1" applyAlignment="1" applyProtection="1">
      <alignment horizontal="center" vertical="center"/>
    </xf>
    <xf numFmtId="0" fontId="27" fillId="0" borderId="0" xfId="0" applyFont="1" applyBorder="1" applyAlignment="1">
      <alignment horizontal="left" wrapText="1"/>
    </xf>
    <xf numFmtId="0" fontId="35" fillId="9" borderId="20" xfId="0" applyFont="1" applyFill="1" applyBorder="1" applyAlignment="1" applyProtection="1">
      <alignment horizontal="center" vertical="center"/>
    </xf>
    <xf numFmtId="0" fontId="27" fillId="8" borderId="35" xfId="0" applyFont="1" applyFill="1" applyBorder="1" applyAlignment="1">
      <alignment horizontal="left" vertical="center" wrapText="1"/>
    </xf>
    <xf numFmtId="0" fontId="26" fillId="0" borderId="22" xfId="0" applyFont="1" applyBorder="1"/>
    <xf numFmtId="0" fontId="26" fillId="0" borderId="12" xfId="0" applyFont="1" applyBorder="1"/>
    <xf numFmtId="0" fontId="26" fillId="0" borderId="24" xfId="0" applyFont="1" applyBorder="1"/>
    <xf numFmtId="0" fontId="26" fillId="0" borderId="11" xfId="0" applyFont="1" applyBorder="1"/>
    <xf numFmtId="0" fontId="31" fillId="3" borderId="0" xfId="0" quotePrefix="1" applyFont="1" applyFill="1" applyBorder="1" applyAlignment="1">
      <alignment horizontal="left" vertical="center"/>
    </xf>
    <xf numFmtId="0" fontId="27" fillId="8" borderId="26" xfId="0" applyFont="1" applyFill="1" applyBorder="1" applyAlignment="1">
      <alignment horizontal="left" vertical="center" wrapText="1"/>
    </xf>
    <xf numFmtId="0" fontId="30" fillId="11" borderId="19" xfId="0" applyFont="1" applyFill="1" applyBorder="1" applyAlignment="1">
      <alignment horizontal="left" vertical="center" wrapText="1"/>
    </xf>
    <xf numFmtId="0" fontId="38" fillId="0" borderId="0" xfId="0" applyFont="1"/>
    <xf numFmtId="0" fontId="35" fillId="3" borderId="0" xfId="0" applyFont="1" applyFill="1" applyAlignment="1">
      <alignment horizontal="left" vertical="center" indent="1"/>
    </xf>
    <xf numFmtId="0" fontId="35" fillId="3" borderId="0" xfId="0" applyFont="1" applyFill="1" applyAlignment="1">
      <alignment horizontal="left" vertical="center" wrapText="1" indent="1"/>
    </xf>
    <xf numFmtId="0" fontId="27" fillId="0" borderId="92" xfId="0" applyFont="1" applyBorder="1" applyAlignment="1">
      <alignment horizontal="left" wrapText="1"/>
    </xf>
    <xf numFmtId="2" fontId="27" fillId="0" borderId="0" xfId="0" applyNumberFormat="1" applyFont="1"/>
    <xf numFmtId="0" fontId="27" fillId="0" borderId="92" xfId="0" applyFont="1" applyBorder="1" applyAlignment="1">
      <alignment horizontal="left"/>
    </xf>
    <xf numFmtId="0" fontId="35" fillId="0" borderId="0" xfId="9" applyFont="1" applyFill="1" applyBorder="1" applyAlignment="1" applyProtection="1">
      <alignment horizontal="center" vertical="center" textRotation="90" wrapText="1"/>
    </xf>
    <xf numFmtId="170" fontId="35" fillId="0" borderId="0" xfId="0" applyNumberFormat="1" applyFont="1" applyFill="1" applyBorder="1" applyAlignment="1" applyProtection="1">
      <alignment horizontal="center" vertical="center" wrapText="1"/>
    </xf>
    <xf numFmtId="170" fontId="30" fillId="0" borderId="0" xfId="9" applyNumberFormat="1"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0" fontId="27" fillId="0" borderId="0" xfId="9" applyNumberFormat="1" applyFont="1" applyFill="1" applyBorder="1" applyAlignment="1" applyProtection="1">
      <alignment horizontal="center" vertical="center" wrapText="1"/>
      <protection locked="0"/>
    </xf>
    <xf numFmtId="0" fontId="27" fillId="0" borderId="0" xfId="0" applyFont="1" applyBorder="1" applyAlignment="1" applyProtection="1">
      <alignment horizontal="left"/>
      <protection locked="0"/>
    </xf>
    <xf numFmtId="0" fontId="27" fillId="0" borderId="0" xfId="0" applyFont="1" applyBorder="1" applyAlignment="1">
      <alignment horizontal="left"/>
    </xf>
    <xf numFmtId="0" fontId="35" fillId="4" borderId="4" xfId="0" applyFont="1" applyFill="1" applyBorder="1" applyAlignment="1" applyProtection="1">
      <alignment vertical="center"/>
    </xf>
    <xf numFmtId="0" fontId="26" fillId="0" borderId="0" xfId="0" applyFont="1" applyAlignment="1">
      <alignment vertical="center"/>
    </xf>
    <xf numFmtId="0" fontId="37" fillId="0" borderId="6" xfId="0" applyFont="1" applyBorder="1"/>
    <xf numFmtId="0" fontId="37" fillId="0" borderId="7" xfId="0" applyFont="1" applyBorder="1"/>
    <xf numFmtId="0" fontId="37" fillId="0" borderId="9" xfId="0" applyFont="1" applyBorder="1"/>
    <xf numFmtId="0" fontId="37" fillId="0" borderId="10" xfId="0" applyFont="1" applyBorder="1"/>
    <xf numFmtId="0" fontId="37" fillId="0" borderId="11" xfId="0" applyFont="1" applyBorder="1"/>
    <xf numFmtId="167" fontId="30" fillId="5" borderId="102" xfId="0" quotePrefix="1" applyNumberFormat="1" applyFont="1" applyFill="1" applyBorder="1" applyAlignment="1">
      <alignment horizontal="center" vertical="center" wrapText="1"/>
    </xf>
    <xf numFmtId="167" fontId="30" fillId="5" borderId="4" xfId="0" quotePrefix="1" applyNumberFormat="1" applyFont="1" applyFill="1" applyBorder="1" applyAlignment="1">
      <alignment horizontal="center" vertical="center" wrapText="1"/>
    </xf>
    <xf numFmtId="167" fontId="30" fillId="5" borderId="83" xfId="0" quotePrefix="1" applyNumberFormat="1" applyFont="1" applyFill="1" applyBorder="1" applyAlignment="1">
      <alignment horizontal="center" vertical="center" wrapText="1"/>
    </xf>
    <xf numFmtId="9" fontId="30" fillId="5" borderId="83" xfId="1" quotePrefix="1" applyFont="1" applyFill="1" applyBorder="1" applyAlignment="1">
      <alignment horizontal="center" vertical="center" wrapText="1"/>
    </xf>
    <xf numFmtId="0" fontId="44" fillId="7" borderId="105" xfId="0" applyFont="1" applyFill="1" applyBorder="1" applyAlignment="1">
      <alignment horizontal="center"/>
    </xf>
    <xf numFmtId="0" fontId="44" fillId="7" borderId="106" xfId="0" applyFont="1" applyFill="1" applyBorder="1" applyAlignment="1">
      <alignment horizontal="center"/>
    </xf>
    <xf numFmtId="172" fontId="26" fillId="7" borderId="0" xfId="0" applyNumberFormat="1" applyFont="1" applyFill="1" applyProtection="1"/>
    <xf numFmtId="167" fontId="34" fillId="7" borderId="102" xfId="10" applyNumberFormat="1" applyFont="1" applyFill="1" applyBorder="1" applyAlignment="1" applyProtection="1">
      <alignment horizontal="center" vertical="center" wrapText="1"/>
      <protection locked="0"/>
    </xf>
    <xf numFmtId="167" fontId="34" fillId="7" borderId="4" xfId="10" applyNumberFormat="1" applyFont="1" applyFill="1" applyBorder="1" applyAlignment="1" applyProtection="1">
      <alignment horizontal="center" vertical="center" wrapText="1"/>
      <protection locked="0"/>
    </xf>
    <xf numFmtId="0" fontId="35" fillId="3" borderId="0" xfId="0" applyFont="1" applyFill="1" applyBorder="1" applyAlignment="1">
      <alignment horizontal="left" vertical="center" wrapText="1"/>
    </xf>
    <xf numFmtId="167" fontId="30" fillId="5" borderId="4" xfId="0" quotePrefix="1" applyNumberFormat="1" applyFont="1" applyFill="1" applyBorder="1" applyAlignment="1" applyProtection="1">
      <alignment horizontal="center" vertical="center" wrapText="1"/>
    </xf>
    <xf numFmtId="166" fontId="30" fillId="5" borderId="4" xfId="0" quotePrefix="1" applyNumberFormat="1" applyFont="1" applyFill="1" applyBorder="1" applyAlignment="1">
      <alignment horizontal="center" vertical="center" wrapText="1"/>
    </xf>
    <xf numFmtId="0" fontId="27" fillId="0" borderId="0" xfId="0" applyFont="1" applyBorder="1" applyAlignment="1">
      <alignment horizontal="left" vertical="center" wrapText="1"/>
    </xf>
    <xf numFmtId="0" fontId="27" fillId="7" borderId="0" xfId="0" applyFont="1" applyFill="1" applyBorder="1" applyAlignment="1" applyProtection="1">
      <alignment vertical="center"/>
    </xf>
    <xf numFmtId="170" fontId="42" fillId="12" borderId="4" xfId="0" applyNumberFormat="1" applyFont="1" applyFill="1" applyBorder="1" applyAlignment="1" applyProtection="1">
      <alignment horizontal="center" vertical="center" wrapText="1"/>
      <protection locked="0"/>
    </xf>
    <xf numFmtId="0" fontId="38" fillId="8" borderId="26" xfId="0" applyFont="1" applyFill="1" applyBorder="1" applyAlignment="1">
      <alignment horizontal="left" vertical="center" wrapText="1"/>
    </xf>
    <xf numFmtId="0" fontId="27" fillId="8" borderId="1" xfId="0" applyFont="1" applyFill="1" applyBorder="1" applyAlignment="1">
      <alignment horizontal="left" vertical="center" wrapText="1" indent="1"/>
    </xf>
    <xf numFmtId="0" fontId="27" fillId="0" borderId="111" xfId="0" applyFont="1" applyBorder="1" applyAlignment="1">
      <alignment horizontal="left" wrapText="1"/>
    </xf>
    <xf numFmtId="0" fontId="35" fillId="9" borderId="2" xfId="0" applyFont="1" applyFill="1" applyBorder="1" applyAlignment="1" applyProtection="1">
      <alignment vertical="center" wrapText="1"/>
    </xf>
    <xf numFmtId="0" fontId="35" fillId="9" borderId="1" xfId="0" applyFont="1" applyFill="1" applyBorder="1" applyAlignment="1" applyProtection="1">
      <alignment vertical="center" wrapText="1"/>
    </xf>
    <xf numFmtId="0" fontId="27" fillId="8" borderId="26" xfId="0" applyFont="1" applyFill="1" applyBorder="1" applyAlignment="1">
      <alignment horizontal="center" vertical="center" wrapText="1"/>
    </xf>
    <xf numFmtId="167" fontId="30" fillId="5" borderId="20" xfId="0" quotePrefix="1" applyNumberFormat="1" applyFont="1" applyFill="1" applyBorder="1" applyAlignment="1">
      <alignment horizontal="center" vertical="center" wrapText="1"/>
    </xf>
    <xf numFmtId="167" fontId="27" fillId="0" borderId="100" xfId="0" quotePrefix="1" applyNumberFormat="1" applyFont="1" applyFill="1" applyBorder="1" applyAlignment="1" applyProtection="1">
      <alignment horizontal="center" vertical="center" wrapText="1"/>
      <protection locked="0"/>
    </xf>
    <xf numFmtId="0" fontId="27" fillId="8" borderId="1" xfId="0" applyFont="1" applyFill="1" applyBorder="1" applyAlignment="1">
      <alignment horizontal="center" vertical="center" wrapText="1"/>
    </xf>
    <xf numFmtId="0" fontId="35" fillId="4" borderId="4" xfId="0" applyFont="1" applyFill="1" applyBorder="1" applyAlignment="1" applyProtection="1">
      <alignment vertical="center" wrapText="1"/>
    </xf>
    <xf numFmtId="0" fontId="26" fillId="0" borderId="0" xfId="0" applyFont="1" applyAlignment="1">
      <alignment wrapText="1"/>
    </xf>
    <xf numFmtId="167" fontId="32" fillId="0" borderId="102" xfId="10" applyNumberFormat="1" applyFont="1" applyFill="1" applyBorder="1" applyAlignment="1" applyProtection="1">
      <alignment horizontal="center" vertical="center" wrapText="1"/>
      <protection locked="0"/>
    </xf>
    <xf numFmtId="169" fontId="33" fillId="5" borderId="4" xfId="1" quotePrefix="1" applyNumberFormat="1" applyFont="1" applyFill="1" applyBorder="1" applyAlignment="1">
      <alignment horizontal="center" vertical="center" wrapText="1"/>
    </xf>
    <xf numFmtId="168" fontId="32" fillId="7" borderId="0" xfId="10" applyNumberFormat="1" applyFont="1" applyFill="1" applyBorder="1" applyAlignment="1" applyProtection="1">
      <alignment horizontal="center" vertical="center"/>
      <protection locked="0"/>
    </xf>
    <xf numFmtId="0" fontId="37" fillId="11" borderId="4" xfId="0" applyFont="1" applyFill="1" applyBorder="1"/>
    <xf numFmtId="0" fontId="35" fillId="4" borderId="90" xfId="0" applyFont="1" applyFill="1" applyBorder="1" applyAlignment="1" applyProtection="1">
      <alignment vertical="center" wrapText="1"/>
    </xf>
    <xf numFmtId="167" fontId="33" fillId="5" borderId="4" xfId="0" quotePrefix="1" applyNumberFormat="1" applyFont="1" applyFill="1" applyBorder="1" applyAlignment="1">
      <alignment horizontal="center" vertical="center" wrapText="1"/>
    </xf>
    <xf numFmtId="166" fontId="33" fillId="0" borderId="115" xfId="0" applyNumberFormat="1" applyFont="1" applyFill="1" applyBorder="1" applyAlignment="1">
      <alignment horizontal="center" vertical="center" wrapText="1"/>
    </xf>
    <xf numFmtId="0" fontId="27" fillId="0" borderId="92" xfId="0" applyFont="1" applyFill="1" applyBorder="1" applyAlignment="1">
      <alignment horizontal="left" wrapText="1"/>
    </xf>
    <xf numFmtId="0" fontId="27" fillId="0" borderId="92" xfId="0" applyFont="1" applyFill="1" applyBorder="1" applyAlignment="1">
      <alignment horizontal="left"/>
    </xf>
    <xf numFmtId="0" fontId="35" fillId="4" borderId="2" xfId="0" applyFont="1" applyFill="1" applyBorder="1" applyAlignment="1" applyProtection="1">
      <alignment vertical="center" wrapText="1"/>
    </xf>
    <xf numFmtId="0" fontId="35" fillId="4" borderId="83" xfId="0" applyFont="1" applyFill="1" applyBorder="1" applyAlignment="1" applyProtection="1">
      <alignment vertical="center" wrapText="1"/>
    </xf>
    <xf numFmtId="0" fontId="38" fillId="8" borderId="4" xfId="0" applyFont="1" applyFill="1" applyBorder="1" applyAlignment="1">
      <alignment horizontal="left" vertical="center" wrapText="1"/>
    </xf>
    <xf numFmtId="167" fontId="34" fillId="7" borderId="4" xfId="10" quotePrefix="1" applyNumberFormat="1" applyFont="1" applyFill="1" applyBorder="1" applyAlignment="1" applyProtection="1">
      <alignment horizontal="center" vertical="center" wrapText="1"/>
      <protection locked="0"/>
    </xf>
    <xf numFmtId="0" fontId="41" fillId="0" borderId="0" xfId="0" applyFont="1" applyFill="1" applyAlignment="1" applyProtection="1">
      <alignment horizontal="center"/>
    </xf>
    <xf numFmtId="0" fontId="26" fillId="14" borderId="116" xfId="0" applyFont="1" applyFill="1" applyBorder="1"/>
    <xf numFmtId="0" fontId="26" fillId="14" borderId="116" xfId="0" quotePrefix="1" applyFont="1" applyFill="1" applyBorder="1"/>
    <xf numFmtId="0" fontId="26" fillId="14" borderId="117" xfId="0" applyFont="1" applyFill="1" applyBorder="1"/>
    <xf numFmtId="0" fontId="35" fillId="4" borderId="20" xfId="0" applyFont="1" applyFill="1" applyBorder="1" applyAlignment="1" applyProtection="1">
      <alignment vertical="center" wrapText="1"/>
    </xf>
    <xf numFmtId="0" fontId="26" fillId="14" borderId="118" xfId="0" applyFont="1" applyFill="1" applyBorder="1"/>
    <xf numFmtId="9" fontId="26" fillId="14" borderId="118" xfId="0" applyNumberFormat="1" applyFont="1" applyFill="1" applyBorder="1"/>
    <xf numFmtId="9" fontId="26" fillId="14" borderId="119" xfId="0" applyNumberFormat="1" applyFont="1" applyFill="1" applyBorder="1"/>
    <xf numFmtId="0" fontId="38" fillId="15" borderId="20" xfId="0" applyFont="1" applyFill="1" applyBorder="1" applyAlignment="1" applyProtection="1">
      <alignment horizontal="left" vertical="center"/>
    </xf>
    <xf numFmtId="0" fontId="27" fillId="15" borderId="5" xfId="0" applyFont="1" applyFill="1" applyBorder="1" applyAlignment="1">
      <alignment horizontal="center" vertical="center"/>
    </xf>
    <xf numFmtId="0" fontId="40" fillId="14" borderId="116" xfId="0" applyFont="1" applyFill="1" applyBorder="1"/>
    <xf numFmtId="0" fontId="27" fillId="15" borderId="55" xfId="0" applyFont="1" applyFill="1" applyBorder="1" applyAlignment="1">
      <alignment horizontal="center" vertical="center"/>
    </xf>
    <xf numFmtId="0" fontId="39" fillId="14" borderId="0" xfId="0" applyFont="1" applyFill="1" applyBorder="1" applyAlignment="1">
      <alignment horizontal="center" vertical="center" wrapText="1"/>
    </xf>
    <xf numFmtId="0" fontId="35" fillId="4" borderId="1" xfId="0" applyFont="1" applyFill="1" applyBorder="1" applyAlignment="1" applyProtection="1">
      <alignment vertical="center" wrapText="1"/>
    </xf>
    <xf numFmtId="0" fontId="35" fillId="9" borderId="1" xfId="0" applyFont="1" applyFill="1" applyBorder="1" applyAlignment="1">
      <alignment horizontal="left" vertical="center"/>
    </xf>
    <xf numFmtId="1" fontId="36" fillId="9" borderId="19" xfId="0" applyNumberFormat="1" applyFont="1" applyFill="1" applyBorder="1" applyAlignment="1">
      <alignment horizontal="center" vertical="center"/>
    </xf>
    <xf numFmtId="0" fontId="27" fillId="8" borderId="2" xfId="0" applyFont="1" applyFill="1" applyBorder="1" applyAlignment="1">
      <alignment horizontal="left" vertical="center" wrapText="1" indent="1"/>
    </xf>
    <xf numFmtId="167" fontId="30" fillId="5" borderId="2" xfId="0" quotePrefix="1" applyNumberFormat="1" applyFont="1" applyFill="1" applyBorder="1" applyAlignment="1" applyProtection="1">
      <alignment horizontal="center" vertical="center" wrapText="1"/>
      <protection locked="0"/>
    </xf>
    <xf numFmtId="164" fontId="34" fillId="0" borderId="4" xfId="0" quotePrefix="1" applyNumberFormat="1" applyFont="1" applyFill="1" applyBorder="1" applyAlignment="1" applyProtection="1">
      <alignment horizontal="left" vertical="center" wrapText="1"/>
      <protection locked="0"/>
    </xf>
    <xf numFmtId="165" fontId="30" fillId="5" borderId="2" xfId="0" quotePrefix="1" applyNumberFormat="1" applyFont="1" applyFill="1" applyBorder="1" applyAlignment="1" applyProtection="1">
      <alignment horizontal="center" vertical="center" wrapText="1"/>
      <protection locked="0"/>
    </xf>
    <xf numFmtId="165" fontId="30" fillId="5" borderId="2" xfId="0" quotePrefix="1" applyNumberFormat="1" applyFont="1" applyFill="1" applyBorder="1" applyAlignment="1">
      <alignment horizontal="center" vertical="center" wrapText="1"/>
    </xf>
    <xf numFmtId="0" fontId="26" fillId="14" borderId="0" xfId="0" applyFont="1" applyFill="1"/>
    <xf numFmtId="0" fontId="28" fillId="14" borderId="0" xfId="0" applyFont="1" applyFill="1"/>
    <xf numFmtId="0" fontId="29" fillId="14" borderId="0" xfId="0" applyFont="1" applyFill="1"/>
    <xf numFmtId="0" fontId="35" fillId="9" borderId="5" xfId="0" applyFont="1" applyFill="1" applyBorder="1" applyAlignment="1">
      <alignment horizontal="center" vertical="center" wrapText="1"/>
    </xf>
    <xf numFmtId="0" fontId="25" fillId="7" borderId="0" xfId="12" applyFont="1" applyFill="1"/>
    <xf numFmtId="0" fontId="81" fillId="0" borderId="5" xfId="12" applyFont="1" applyBorder="1" applyAlignment="1">
      <alignment vertical="center"/>
    </xf>
    <xf numFmtId="0" fontId="82" fillId="7" borderId="0" xfId="6" applyFont="1" applyFill="1" applyBorder="1" applyAlignment="1">
      <alignment horizontal="center" vertical="top" wrapText="1"/>
    </xf>
    <xf numFmtId="0" fontId="82" fillId="7" borderId="120" xfId="6" applyFont="1" applyFill="1" applyBorder="1" applyAlignment="1">
      <alignment horizontal="left" vertical="center" wrapText="1"/>
    </xf>
    <xf numFmtId="0" fontId="82" fillId="7" borderId="121" xfId="6" applyFont="1" applyFill="1" applyBorder="1" applyAlignment="1">
      <alignment horizontal="left" vertical="center" wrapText="1"/>
    </xf>
    <xf numFmtId="0" fontId="25" fillId="7" borderId="0" xfId="12" applyFont="1" applyFill="1" applyAlignment="1">
      <alignment vertical="center"/>
    </xf>
    <xf numFmtId="0" fontId="25" fillId="7" borderId="0" xfId="12" applyFont="1" applyFill="1" applyAlignment="1">
      <alignment horizontal="left" vertical="top" wrapText="1"/>
    </xf>
    <xf numFmtId="0" fontId="30" fillId="5" borderId="123" xfId="0" applyFont="1" applyFill="1" applyBorder="1" applyAlignment="1">
      <alignment horizontal="center" wrapText="1"/>
    </xf>
    <xf numFmtId="0" fontId="30" fillId="5" borderId="122" xfId="6" applyFont="1" applyFill="1" applyBorder="1" applyAlignment="1">
      <alignment horizontal="center" vertical="center" wrapText="1"/>
    </xf>
    <xf numFmtId="0" fontId="25" fillId="7" borderId="0" xfId="12" applyFont="1" applyFill="1" applyBorder="1"/>
    <xf numFmtId="0" fontId="25" fillId="0" borderId="0" xfId="0" applyFont="1"/>
    <xf numFmtId="0" fontId="34" fillId="7" borderId="0" xfId="8" applyFont="1" applyFill="1" applyBorder="1" applyAlignment="1">
      <alignment vertical="center"/>
    </xf>
    <xf numFmtId="0" fontId="34" fillId="7" borderId="0" xfId="8" applyFont="1" applyFill="1" applyBorder="1" applyAlignment="1">
      <alignment horizontal="left" vertical="center"/>
    </xf>
    <xf numFmtId="0" fontId="45" fillId="7" borderId="0" xfId="8" applyFont="1" applyFill="1" applyBorder="1" applyAlignment="1">
      <alignment vertical="center" wrapText="1"/>
    </xf>
    <xf numFmtId="0" fontId="45" fillId="7" borderId="0" xfId="8" applyFont="1" applyFill="1" applyBorder="1" applyAlignment="1">
      <alignment horizontal="left" vertical="center" wrapText="1"/>
    </xf>
    <xf numFmtId="0" fontId="69" fillId="7" borderId="0" xfId="8" applyFill="1" applyBorder="1" applyAlignment="1">
      <alignment vertical="center"/>
    </xf>
    <xf numFmtId="0" fontId="83" fillId="7" borderId="0" xfId="8" applyFont="1" applyFill="1" applyBorder="1" applyAlignment="1">
      <alignment vertical="center"/>
    </xf>
    <xf numFmtId="0" fontId="26" fillId="7" borderId="0" xfId="0" applyFont="1" applyFill="1" applyAlignment="1">
      <alignment vertical="center"/>
    </xf>
    <xf numFmtId="0" fontId="26" fillId="0" borderId="0" xfId="0" applyFont="1" applyFill="1" applyBorder="1" applyAlignment="1">
      <alignment vertical="center"/>
    </xf>
    <xf numFmtId="0" fontId="83" fillId="7" borderId="0" xfId="8" applyFont="1" applyFill="1" applyBorder="1" applyAlignment="1"/>
    <xf numFmtId="0" fontId="34" fillId="7" borderId="120" xfId="8" applyFont="1" applyFill="1" applyBorder="1" applyAlignment="1">
      <alignment vertical="center" wrapText="1"/>
    </xf>
    <xf numFmtId="0" fontId="34" fillId="7" borderId="120" xfId="8" applyFont="1" applyFill="1" applyBorder="1" applyAlignment="1">
      <alignment horizontal="left" vertical="center" wrapText="1"/>
    </xf>
    <xf numFmtId="0" fontId="34" fillId="7" borderId="120" xfId="8" applyFont="1" applyFill="1" applyBorder="1" applyAlignment="1">
      <alignment vertical="center"/>
    </xf>
    <xf numFmtId="0" fontId="25" fillId="7" borderId="0" xfId="12" applyFill="1"/>
    <xf numFmtId="0" fontId="25" fillId="7" borderId="0" xfId="12" applyFill="1" applyAlignment="1">
      <alignment wrapText="1"/>
    </xf>
    <xf numFmtId="0" fontId="77" fillId="7" borderId="0" xfId="12" applyFont="1" applyFill="1" applyAlignment="1">
      <alignment horizontal="center" vertical="center" wrapText="1"/>
    </xf>
    <xf numFmtId="0" fontId="35" fillId="5" borderId="5" xfId="13" applyFont="1" applyFill="1" applyBorder="1" applyAlignment="1">
      <alignment horizontal="center" vertical="center" wrapText="1"/>
    </xf>
    <xf numFmtId="0" fontId="35" fillId="5" borderId="132" xfId="13" applyFont="1" applyFill="1" applyBorder="1" applyAlignment="1">
      <alignment horizontal="center" vertical="center" wrapText="1"/>
    </xf>
    <xf numFmtId="0" fontId="77" fillId="7" borderId="0" xfId="12" applyFont="1" applyFill="1" applyAlignment="1">
      <alignment horizontal="center" vertical="center"/>
    </xf>
    <xf numFmtId="167" fontId="86" fillId="0" borderId="133" xfId="0" applyNumberFormat="1" applyFont="1" applyBorder="1" applyAlignment="1" applyProtection="1">
      <alignment horizontal="center" vertical="center" wrapText="1"/>
      <protection locked="0"/>
    </xf>
    <xf numFmtId="167" fontId="86" fillId="0" borderId="135" xfId="0" applyNumberFormat="1" applyFont="1" applyBorder="1" applyAlignment="1" applyProtection="1">
      <alignment horizontal="center" vertical="center" wrapText="1"/>
      <protection locked="0"/>
    </xf>
    <xf numFmtId="0" fontId="27" fillId="7" borderId="0" xfId="0" applyFont="1" applyFill="1" applyAlignment="1">
      <alignment vertical="center"/>
    </xf>
    <xf numFmtId="0" fontId="27" fillId="0" borderId="0" xfId="0" applyFont="1" applyAlignment="1">
      <alignment vertical="center"/>
    </xf>
    <xf numFmtId="0" fontId="69" fillId="0" borderId="120" xfId="13" applyFont="1" applyFill="1" applyBorder="1" applyAlignment="1">
      <alignment horizontal="center" vertical="center" wrapText="1"/>
    </xf>
    <xf numFmtId="0" fontId="69" fillId="0" borderId="120" xfId="13" applyFont="1" applyFill="1" applyBorder="1" applyAlignment="1">
      <alignment vertical="center" wrapText="1"/>
    </xf>
    <xf numFmtId="0" fontId="69" fillId="0" borderId="120" xfId="12" applyFont="1" applyFill="1" applyBorder="1" applyAlignment="1">
      <alignment vertical="center" wrapText="1"/>
    </xf>
    <xf numFmtId="167" fontId="86" fillId="0" borderId="120" xfId="0" applyNumberFormat="1" applyFont="1" applyBorder="1" applyAlignment="1" applyProtection="1">
      <alignment horizontal="center" vertical="center" wrapText="1"/>
      <protection locked="0"/>
    </xf>
    <xf numFmtId="0" fontId="69" fillId="0" borderId="0" xfId="8"/>
    <xf numFmtId="0" fontId="69" fillId="0" borderId="17" xfId="8" applyBorder="1"/>
    <xf numFmtId="0" fontId="69" fillId="16" borderId="0" xfId="8" applyFont="1" applyFill="1" applyAlignment="1">
      <alignment vertical="center"/>
    </xf>
    <xf numFmtId="0" fontId="40" fillId="7" borderId="0" xfId="12" applyFont="1" applyFill="1"/>
    <xf numFmtId="0" fontId="40" fillId="7" borderId="138" xfId="12" applyFont="1" applyFill="1" applyBorder="1" applyAlignment="1">
      <alignment horizontal="center" vertical="center"/>
    </xf>
    <xf numFmtId="0" fontId="35" fillId="9" borderId="5" xfId="0" applyFont="1" applyFill="1" applyBorder="1" applyAlignment="1">
      <alignment horizontal="center" vertical="center" wrapText="1"/>
    </xf>
    <xf numFmtId="0" fontId="35" fillId="9" borderId="2" xfId="0" applyFont="1" applyFill="1" applyBorder="1" applyAlignment="1" applyProtection="1">
      <alignment horizontal="right" vertical="center"/>
    </xf>
    <xf numFmtId="0" fontId="35" fillId="4" borderId="4" xfId="0" applyFont="1" applyFill="1" applyBorder="1" applyAlignment="1" applyProtection="1">
      <alignment horizontal="center" vertical="center"/>
    </xf>
    <xf numFmtId="0" fontId="35" fillId="4" borderId="83" xfId="0" applyFont="1" applyFill="1" applyBorder="1" applyAlignment="1" applyProtection="1">
      <alignment horizontal="center" vertical="center"/>
    </xf>
    <xf numFmtId="167" fontId="89" fillId="0" borderId="135" xfId="0" applyNumberFormat="1" applyFont="1" applyBorder="1" applyAlignment="1" applyProtection="1">
      <alignment horizontal="left" vertical="center" wrapText="1"/>
      <protection locked="0"/>
    </xf>
    <xf numFmtId="0" fontId="35" fillId="5" borderId="139" xfId="13" applyFont="1" applyFill="1" applyBorder="1" applyAlignment="1">
      <alignment horizontal="center" vertical="center" wrapText="1"/>
    </xf>
    <xf numFmtId="167" fontId="90" fillId="0" borderId="135" xfId="0" applyNumberFormat="1" applyFont="1" applyBorder="1" applyAlignment="1" applyProtection="1">
      <alignment horizontal="left" vertical="center" wrapText="1"/>
      <protection locked="0"/>
    </xf>
    <xf numFmtId="0" fontId="35" fillId="9" borderId="20" xfId="0" applyFont="1" applyFill="1" applyBorder="1" applyAlignment="1">
      <alignment horizontal="center" vertical="center" wrapText="1"/>
    </xf>
    <xf numFmtId="0" fontId="35" fillId="9" borderId="83" xfId="0" applyFont="1" applyFill="1" applyBorder="1" applyAlignment="1" applyProtection="1">
      <alignment horizontal="center" vertical="center"/>
    </xf>
    <xf numFmtId="0" fontId="35" fillId="4" borderId="83" xfId="0" applyFont="1" applyFill="1" applyBorder="1" applyAlignment="1" applyProtection="1">
      <alignment vertical="center"/>
    </xf>
    <xf numFmtId="0" fontId="27" fillId="8" borderId="55" xfId="0" applyFont="1" applyFill="1" applyBorder="1" applyAlignment="1">
      <alignment horizontal="left" vertical="center" wrapText="1"/>
    </xf>
    <xf numFmtId="0" fontId="35" fillId="9" borderId="17" xfId="0" applyFont="1" applyFill="1" applyBorder="1" applyAlignment="1">
      <alignment horizontal="center" vertical="center" wrapText="1"/>
    </xf>
    <xf numFmtId="0" fontId="35" fillId="9" borderId="20" xfId="0" applyFont="1" applyFill="1" applyBorder="1" applyAlignment="1" applyProtection="1">
      <alignment vertical="center" wrapText="1"/>
    </xf>
    <xf numFmtId="0" fontId="35" fillId="9" borderId="55" xfId="0" applyFont="1" applyFill="1" applyBorder="1" applyAlignment="1" applyProtection="1">
      <alignment horizontal="center" vertical="center"/>
    </xf>
    <xf numFmtId="0" fontId="91" fillId="0" borderId="0" xfId="0" applyFont="1"/>
    <xf numFmtId="0" fontId="26" fillId="0" borderId="0" xfId="0" quotePrefix="1" applyFont="1"/>
    <xf numFmtId="0" fontId="26" fillId="0" borderId="0" xfId="0" quotePrefix="1" applyFont="1" applyAlignment="1">
      <alignment wrapText="1"/>
    </xf>
    <xf numFmtId="0" fontId="0" fillId="0" borderId="0" xfId="0" quotePrefix="1"/>
    <xf numFmtId="0" fontId="37" fillId="0" borderId="0" xfId="0" quotePrefix="1" applyFont="1"/>
    <xf numFmtId="0" fontId="31" fillId="0" borderId="0" xfId="0" applyFont="1" applyFill="1" applyBorder="1" applyAlignment="1">
      <alignment horizontal="left" vertical="center"/>
    </xf>
    <xf numFmtId="0" fontId="35" fillId="9" borderId="5" xfId="0" applyFont="1" applyFill="1" applyBorder="1" applyAlignment="1">
      <alignment horizontal="center" vertical="center" wrapText="1"/>
    </xf>
    <xf numFmtId="0" fontId="35" fillId="3" borderId="0" xfId="0" applyFont="1" applyFill="1" applyBorder="1" applyAlignment="1">
      <alignment horizontal="left" vertical="center"/>
    </xf>
    <xf numFmtId="0" fontId="31" fillId="3" borderId="0" xfId="0" quotePrefix="1" applyFont="1" applyFill="1" applyBorder="1" applyAlignment="1">
      <alignment horizontal="left" vertical="center"/>
    </xf>
    <xf numFmtId="0" fontId="35" fillId="9" borderId="31" xfId="0" applyFont="1" applyFill="1" applyBorder="1" applyAlignment="1">
      <alignment horizontal="center" vertical="center" wrapText="1"/>
    </xf>
    <xf numFmtId="0" fontId="26" fillId="7" borderId="3" xfId="0" applyFont="1" applyFill="1" applyBorder="1" applyAlignment="1"/>
    <xf numFmtId="0" fontId="26" fillId="7" borderId="35" xfId="0" applyFont="1" applyFill="1" applyBorder="1" applyAlignment="1"/>
    <xf numFmtId="0" fontId="35" fillId="7" borderId="2" xfId="0" applyFont="1" applyFill="1" applyBorder="1" applyAlignment="1" applyProtection="1">
      <alignment horizontal="center" vertical="center"/>
    </xf>
    <xf numFmtId="0" fontId="35" fillId="7" borderId="26" xfId="0" applyFont="1" applyFill="1" applyBorder="1" applyAlignment="1" applyProtection="1">
      <alignment horizontal="center" vertical="center"/>
    </xf>
    <xf numFmtId="0" fontId="31" fillId="0" borderId="0" xfId="0" applyFont="1" applyFill="1" applyBorder="1" applyAlignment="1">
      <alignment horizontal="left" vertical="center"/>
    </xf>
    <xf numFmtId="0" fontId="35" fillId="9" borderId="5" xfId="0" applyFont="1" applyFill="1" applyBorder="1" applyAlignment="1">
      <alignment horizontal="center" vertical="center" wrapText="1"/>
    </xf>
    <xf numFmtId="0" fontId="35" fillId="9" borderId="31" xfId="0" applyFont="1" applyFill="1" applyBorder="1" applyAlignment="1">
      <alignment horizontal="center" vertical="center" wrapText="1"/>
    </xf>
    <xf numFmtId="0" fontId="35" fillId="3" borderId="0" xfId="0" applyFont="1" applyFill="1" applyBorder="1" applyAlignment="1">
      <alignment horizontal="left" vertical="center"/>
    </xf>
    <xf numFmtId="0" fontId="31" fillId="3" borderId="0" xfId="0" quotePrefix="1" applyFont="1" applyFill="1" applyBorder="1" applyAlignment="1">
      <alignment horizontal="left" vertical="center"/>
    </xf>
    <xf numFmtId="0" fontId="35" fillId="0" borderId="19" xfId="0" applyFont="1" applyFill="1" applyBorder="1" applyAlignment="1" applyProtection="1">
      <alignment horizontal="center" vertical="center" wrapText="1"/>
    </xf>
    <xf numFmtId="167" fontId="34" fillId="0" borderId="142" xfId="10" applyNumberFormat="1" applyFont="1" applyFill="1" applyBorder="1" applyAlignment="1" applyProtection="1">
      <alignment horizontal="center" vertical="center" wrapText="1"/>
      <protection locked="0"/>
    </xf>
    <xf numFmtId="0" fontId="76" fillId="0" borderId="0" xfId="0" applyFont="1" applyFill="1" applyBorder="1" applyAlignment="1" applyProtection="1">
      <alignment vertical="center" wrapText="1"/>
    </xf>
    <xf numFmtId="0" fontId="76" fillId="0" borderId="0" xfId="0" applyFont="1" applyFill="1" applyBorder="1" applyAlignment="1" applyProtection="1">
      <alignment horizontal="center" vertical="center" wrapText="1"/>
    </xf>
    <xf numFmtId="0" fontId="35" fillId="7" borderId="143" xfId="0" applyFont="1" applyFill="1" applyBorder="1" applyAlignment="1" applyProtection="1">
      <alignment horizontal="center" vertical="center" wrapText="1"/>
    </xf>
    <xf numFmtId="0" fontId="35" fillId="7" borderId="145" xfId="0" applyFont="1" applyFill="1" applyBorder="1" applyAlignment="1" applyProtection="1">
      <alignment horizontal="center" vertical="center" wrapText="1"/>
    </xf>
    <xf numFmtId="0" fontId="35" fillId="7" borderId="145" xfId="0" applyFont="1" applyFill="1" applyBorder="1" applyAlignment="1">
      <alignment horizontal="center" vertical="center" wrapText="1"/>
    </xf>
    <xf numFmtId="0" fontId="35" fillId="7" borderId="146" xfId="0" applyFont="1" applyFill="1" applyBorder="1" applyAlignment="1">
      <alignment horizontal="center" vertical="center" wrapText="1"/>
    </xf>
    <xf numFmtId="167" fontId="34" fillId="7" borderId="145" xfId="10" applyNumberFormat="1" applyFont="1" applyFill="1" applyBorder="1" applyAlignment="1" applyProtection="1">
      <alignment horizontal="center" vertical="center" wrapText="1"/>
      <protection locked="0"/>
    </xf>
    <xf numFmtId="167" fontId="34" fillId="7" borderId="147" xfId="10" applyNumberFormat="1" applyFont="1" applyFill="1" applyBorder="1" applyAlignment="1" applyProtection="1">
      <alignment horizontal="center" vertical="center" wrapText="1"/>
      <protection locked="0"/>
    </xf>
    <xf numFmtId="167" fontId="34" fillId="7" borderId="148" xfId="10" applyNumberFormat="1" applyFont="1" applyFill="1" applyBorder="1" applyAlignment="1" applyProtection="1">
      <alignment vertical="center" wrapText="1"/>
      <protection locked="0"/>
    </xf>
    <xf numFmtId="167" fontId="34" fillId="7" borderId="149" xfId="10" applyNumberFormat="1" applyFont="1" applyFill="1" applyBorder="1" applyAlignment="1" applyProtection="1">
      <alignment vertical="center" wrapText="1"/>
      <protection locked="0"/>
    </xf>
    <xf numFmtId="167" fontId="34" fillId="7" borderId="150" xfId="10" applyNumberFormat="1" applyFont="1" applyFill="1" applyBorder="1" applyAlignment="1" applyProtection="1">
      <alignment vertical="center" wrapText="1"/>
      <protection locked="0"/>
    </xf>
    <xf numFmtId="167" fontId="34" fillId="7" borderId="110" xfId="10" applyNumberFormat="1" applyFont="1" applyFill="1" applyBorder="1" applyAlignment="1" applyProtection="1">
      <alignment horizontal="center" vertical="center" wrapText="1"/>
      <protection locked="0"/>
    </xf>
    <xf numFmtId="167" fontId="34" fillId="7" borderId="78" xfId="10" applyNumberFormat="1" applyFont="1" applyFill="1" applyBorder="1" applyAlignment="1" applyProtection="1">
      <alignment horizontal="center" vertical="center" wrapText="1"/>
      <protection locked="0"/>
    </xf>
    <xf numFmtId="167" fontId="34" fillId="7" borderId="98" xfId="10" applyNumberFormat="1" applyFont="1" applyFill="1" applyBorder="1" applyAlignment="1" applyProtection="1">
      <alignment horizontal="center" vertical="center" wrapText="1"/>
      <protection locked="0"/>
    </xf>
    <xf numFmtId="0" fontId="50" fillId="3" borderId="0" xfId="0" applyFont="1" applyFill="1" applyBorder="1" applyAlignment="1">
      <alignment horizontal="left"/>
    </xf>
    <xf numFmtId="0" fontId="35" fillId="9" borderId="5" xfId="0" applyFont="1" applyFill="1" applyBorder="1" applyAlignment="1">
      <alignment horizontal="center" vertical="center" wrapText="1"/>
    </xf>
    <xf numFmtId="0" fontId="35" fillId="9" borderId="5" xfId="0" applyFont="1" applyFill="1" applyBorder="1" applyAlignment="1">
      <alignment horizontal="center" vertical="center" wrapText="1"/>
    </xf>
    <xf numFmtId="167" fontId="86" fillId="0" borderId="135" xfId="0" quotePrefix="1" applyNumberFormat="1" applyFont="1" applyBorder="1" applyAlignment="1" applyProtection="1">
      <alignment horizontal="center" vertical="center" wrapText="1"/>
      <protection locked="0"/>
    </xf>
    <xf numFmtId="0" fontId="35" fillId="4" borderId="0" xfId="0" applyFont="1" applyFill="1" applyBorder="1" applyAlignment="1" applyProtection="1">
      <alignment vertical="center" wrapText="1"/>
    </xf>
    <xf numFmtId="167" fontId="58" fillId="5" borderId="4" xfId="0" quotePrefix="1" applyNumberFormat="1"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4" borderId="5" xfId="0" applyFont="1" applyFill="1" applyBorder="1" applyAlignment="1" applyProtection="1">
      <alignment horizontal="center" vertical="center" wrapText="1"/>
    </xf>
    <xf numFmtId="0" fontId="35" fillId="9" borderId="81" xfId="0" applyFont="1" applyFill="1" applyBorder="1" applyAlignment="1" applyProtection="1">
      <alignment horizontal="center" vertical="center"/>
    </xf>
    <xf numFmtId="0" fontId="35" fillId="9" borderId="1" xfId="0" applyFont="1" applyFill="1" applyBorder="1" applyAlignment="1" applyProtection="1">
      <alignment horizontal="center" vertical="center"/>
    </xf>
    <xf numFmtId="167" fontId="90" fillId="7" borderId="135" xfId="0" applyNumberFormat="1" applyFont="1" applyFill="1" applyBorder="1" applyAlignment="1" applyProtection="1">
      <alignment horizontal="left" vertical="center" wrapText="1"/>
      <protection locked="0"/>
    </xf>
    <xf numFmtId="0" fontId="95" fillId="9" borderId="2" xfId="0" applyFont="1" applyFill="1" applyBorder="1" applyAlignment="1">
      <alignment horizontal="center" vertical="center"/>
    </xf>
    <xf numFmtId="0" fontId="48" fillId="7" borderId="0" xfId="0" applyFont="1" applyFill="1" applyBorder="1" applyAlignment="1">
      <alignment horizontal="left" vertical="center"/>
    </xf>
    <xf numFmtId="0" fontId="45" fillId="7" borderId="0" xfId="0" applyFont="1" applyFill="1" applyBorder="1" applyAlignment="1">
      <alignment horizontal="left" vertical="center"/>
    </xf>
    <xf numFmtId="0" fontId="45" fillId="7" borderId="0" xfId="0" applyFont="1" applyFill="1" applyBorder="1" applyAlignment="1">
      <alignment horizontal="right" vertical="center"/>
    </xf>
    <xf numFmtId="0" fontId="49" fillId="7" borderId="0" xfId="0" applyFont="1" applyFill="1"/>
    <xf numFmtId="0" fontId="93" fillId="7" borderId="0" xfId="0" applyFont="1" applyFill="1"/>
    <xf numFmtId="0" fontId="60" fillId="3" borderId="0" xfId="0" applyFont="1" applyFill="1" applyBorder="1" applyAlignment="1">
      <alignment horizontal="left" vertical="center"/>
    </xf>
    <xf numFmtId="0" fontId="35" fillId="3" borderId="0" xfId="0" applyFont="1" applyFill="1" applyAlignment="1">
      <alignment horizontal="right" vertical="center"/>
    </xf>
    <xf numFmtId="0" fontId="35" fillId="3" borderId="0" xfId="0" applyFont="1" applyFill="1" applyBorder="1" applyAlignment="1">
      <alignment horizontal="left" vertical="center"/>
    </xf>
    <xf numFmtId="0" fontId="31" fillId="3" borderId="0" xfId="0" quotePrefix="1" applyFont="1" applyFill="1" applyBorder="1" applyAlignment="1">
      <alignment horizontal="left" vertical="center"/>
    </xf>
    <xf numFmtId="0" fontId="30" fillId="5" borderId="123" xfId="0" applyFont="1" applyFill="1" applyBorder="1" applyAlignment="1">
      <alignment horizontal="center" wrapText="1"/>
    </xf>
    <xf numFmtId="0" fontId="31" fillId="3" borderId="0" xfId="0" quotePrefix="1" applyFont="1" applyFill="1" applyBorder="1" applyAlignment="1">
      <alignment horizontal="left" vertical="center"/>
    </xf>
    <xf numFmtId="0" fontId="0" fillId="0" borderId="0" xfId="0" applyFont="1"/>
    <xf numFmtId="0" fontId="69" fillId="0" borderId="26" xfId="8" applyBorder="1" applyAlignment="1">
      <alignment vertical="center"/>
    </xf>
    <xf numFmtId="0" fontId="25" fillId="7" borderId="0" xfId="12" applyFill="1" applyAlignment="1">
      <alignment vertical="center"/>
    </xf>
    <xf numFmtId="0" fontId="96" fillId="16" borderId="138" xfId="8" applyFont="1" applyFill="1" applyBorder="1" applyAlignment="1">
      <alignment horizontal="center" vertical="center"/>
    </xf>
    <xf numFmtId="0" fontId="99" fillId="7" borderId="0" xfId="0" applyFont="1" applyFill="1" applyAlignment="1">
      <alignment vertical="center"/>
    </xf>
    <xf numFmtId="0" fontId="100" fillId="7" borderId="0" xfId="0" applyFont="1" applyFill="1" applyAlignment="1">
      <alignment horizontal="left" vertical="center"/>
    </xf>
    <xf numFmtId="0" fontId="0" fillId="0" borderId="152" xfId="0" applyBorder="1"/>
    <xf numFmtId="0" fontId="102" fillId="7" borderId="152" xfId="0" applyFont="1" applyFill="1" applyBorder="1" applyAlignment="1">
      <alignment vertical="center"/>
    </xf>
    <xf numFmtId="0" fontId="103" fillId="7" borderId="0" xfId="0" applyFont="1" applyFill="1" applyAlignment="1">
      <alignment horizontal="left" vertical="center"/>
    </xf>
    <xf numFmtId="0" fontId="98" fillId="7" borderId="0" xfId="0" applyFont="1" applyFill="1" applyAlignment="1">
      <alignment horizontal="left" vertical="center"/>
    </xf>
    <xf numFmtId="0" fontId="0" fillId="0" borderId="152" xfId="0" applyFont="1" applyBorder="1"/>
    <xf numFmtId="0" fontId="0" fillId="0" borderId="0" xfId="0" applyFont="1" applyBorder="1"/>
    <xf numFmtId="0" fontId="0" fillId="0" borderId="0" xfId="0" applyBorder="1"/>
    <xf numFmtId="0" fontId="105" fillId="7" borderId="0" xfId="0" applyFont="1" applyFill="1" applyAlignment="1">
      <alignment vertical="center"/>
    </xf>
    <xf numFmtId="0" fontId="97" fillId="7" borderId="0" xfId="0" applyFont="1" applyFill="1" applyAlignment="1">
      <alignment vertical="center"/>
    </xf>
    <xf numFmtId="0" fontId="0" fillId="0" borderId="0" xfId="0" applyAlignment="1">
      <alignment vertical="center"/>
    </xf>
    <xf numFmtId="0" fontId="102" fillId="7" borderId="0" xfId="0" applyFont="1" applyFill="1" applyBorder="1" applyAlignment="1">
      <alignment vertical="center"/>
    </xf>
    <xf numFmtId="0" fontId="101" fillId="7" borderId="152" xfId="0" applyFont="1" applyFill="1" applyBorder="1" applyAlignment="1">
      <alignment vertical="center"/>
    </xf>
    <xf numFmtId="0" fontId="104" fillId="7" borderId="153" xfId="0" applyFont="1" applyFill="1" applyBorder="1" applyAlignment="1">
      <alignment vertical="center"/>
    </xf>
    <xf numFmtId="0" fontId="97" fillId="7" borderId="154" xfId="0" applyFont="1" applyFill="1" applyBorder="1" applyAlignment="1">
      <alignment vertical="center"/>
    </xf>
    <xf numFmtId="0" fontId="104" fillId="7" borderId="154" xfId="0" applyFont="1" applyFill="1" applyBorder="1" applyAlignment="1">
      <alignment vertical="center"/>
    </xf>
    <xf numFmtId="0" fontId="0" fillId="0" borderId="154" xfId="0" applyFont="1" applyBorder="1" applyAlignment="1">
      <alignment vertical="center"/>
    </xf>
    <xf numFmtId="0" fontId="0" fillId="0" borderId="155" xfId="0" applyBorder="1" applyAlignment="1">
      <alignment vertical="center"/>
    </xf>
    <xf numFmtId="0" fontId="104" fillId="7" borderId="156" xfId="0" applyFont="1" applyFill="1" applyBorder="1" applyAlignment="1">
      <alignment vertical="center"/>
    </xf>
    <xf numFmtId="0" fontId="97" fillId="7" borderId="157" xfId="0" applyFont="1" applyFill="1" applyBorder="1" applyAlignment="1">
      <alignment vertical="center"/>
    </xf>
    <xf numFmtId="0" fontId="104" fillId="7" borderId="157" xfId="0" applyFont="1" applyFill="1" applyBorder="1" applyAlignment="1">
      <alignment vertical="center"/>
    </xf>
    <xf numFmtId="0" fontId="0" fillId="0" borderId="157" xfId="0" applyFont="1" applyBorder="1" applyAlignment="1">
      <alignment vertical="center"/>
    </xf>
    <xf numFmtId="0" fontId="0" fillId="0" borderId="158" xfId="0" applyBorder="1" applyAlignment="1">
      <alignment vertical="center"/>
    </xf>
    <xf numFmtId="0" fontId="106" fillId="0" borderId="0" xfId="0" applyFont="1" applyAlignment="1">
      <alignment horizontal="center" vertical="center"/>
    </xf>
    <xf numFmtId="0" fontId="38" fillId="0" borderId="8" xfId="0" applyFont="1" applyBorder="1" applyAlignment="1">
      <alignment horizontal="left" vertical="center"/>
    </xf>
    <xf numFmtId="167" fontId="30" fillId="19" borderId="5" xfId="0" quotePrefix="1" applyNumberFormat="1" applyFont="1" applyFill="1" applyBorder="1" applyAlignment="1" applyProtection="1">
      <alignment horizontal="center" vertical="center" wrapText="1"/>
      <protection hidden="1"/>
    </xf>
    <xf numFmtId="0" fontId="107" fillId="0" borderId="0" xfId="0" applyFont="1" applyAlignment="1">
      <alignment vertical="center"/>
    </xf>
    <xf numFmtId="167" fontId="92" fillId="18" borderId="4" xfId="10" applyNumberFormat="1" applyFont="1" applyFill="1" applyBorder="1" applyAlignment="1" applyProtection="1">
      <alignment horizontal="center" vertical="center" wrapText="1"/>
      <protection locked="0"/>
    </xf>
    <xf numFmtId="0" fontId="38" fillId="0" borderId="4" xfId="0" applyFont="1" applyBorder="1" applyAlignment="1" applyProtection="1">
      <alignment horizontal="left" vertical="center"/>
      <protection hidden="1"/>
    </xf>
    <xf numFmtId="0" fontId="24" fillId="0" borderId="120" xfId="12" applyFont="1" applyFill="1" applyBorder="1" applyAlignment="1">
      <alignment horizontal="center" vertical="center"/>
    </xf>
    <xf numFmtId="0" fontId="26" fillId="0" borderId="0" xfId="0" applyFont="1" applyAlignment="1">
      <alignment horizontal="left" vertical="top" wrapText="1"/>
    </xf>
    <xf numFmtId="0" fontId="0" fillId="0" borderId="0" xfId="0" applyAlignment="1">
      <alignment horizontal="left" vertical="top" wrapText="1"/>
    </xf>
    <xf numFmtId="0" fontId="23" fillId="0" borderId="0" xfId="0" applyFont="1"/>
    <xf numFmtId="0" fontId="35" fillId="5" borderId="5" xfId="13" applyFont="1" applyFill="1" applyBorder="1" applyAlignment="1">
      <alignment horizontal="left" vertical="center" wrapText="1"/>
    </xf>
    <xf numFmtId="0" fontId="69" fillId="0" borderId="120" xfId="13" applyFont="1" applyFill="1" applyBorder="1" applyAlignment="1">
      <alignment horizontal="left" vertical="center" wrapText="1"/>
    </xf>
    <xf numFmtId="0" fontId="85" fillId="0" borderId="120" xfId="13" applyFont="1" applyFill="1" applyBorder="1" applyAlignment="1">
      <alignment horizontal="left" vertical="center" wrapText="1"/>
    </xf>
    <xf numFmtId="0" fontId="51" fillId="0" borderId="10" xfId="0" applyFont="1" applyBorder="1" applyAlignment="1">
      <alignment vertical="center"/>
    </xf>
    <xf numFmtId="0" fontId="109" fillId="0" borderId="0" xfId="0" applyFont="1" applyFill="1" applyAlignment="1">
      <alignment vertical="center"/>
    </xf>
    <xf numFmtId="167" fontId="27" fillId="19" borderId="47" xfId="0" applyNumberFormat="1" applyFont="1" applyFill="1" applyBorder="1" applyAlignment="1">
      <alignment horizontal="center"/>
    </xf>
    <xf numFmtId="167" fontId="86" fillId="0" borderId="120" xfId="0" quotePrefix="1" applyNumberFormat="1" applyFont="1" applyBorder="1" applyAlignment="1" applyProtection="1">
      <alignment horizontal="center" vertical="center" wrapText="1"/>
      <protection locked="0"/>
    </xf>
    <xf numFmtId="0" fontId="37" fillId="0" borderId="25" xfId="0" applyFont="1" applyBorder="1"/>
    <xf numFmtId="0" fontId="27" fillId="0" borderId="0" xfId="0" applyFont="1" applyBorder="1" applyAlignment="1">
      <alignment vertical="center" wrapText="1"/>
    </xf>
    <xf numFmtId="167" fontId="86" fillId="0" borderId="135" xfId="0" applyNumberFormat="1" applyFont="1" applyBorder="1" applyAlignment="1" applyProtection="1">
      <alignment horizontal="left" vertical="center" wrapText="1"/>
      <protection locked="0"/>
    </xf>
    <xf numFmtId="169" fontId="33" fillId="5" borderId="4" xfId="0" quotePrefix="1" applyNumberFormat="1" applyFont="1" applyFill="1" applyBorder="1" applyAlignment="1" applyProtection="1">
      <alignment horizontal="center" vertical="center" wrapText="1"/>
      <protection hidden="1"/>
    </xf>
    <xf numFmtId="167" fontId="33" fillId="5" borderId="4" xfId="0" quotePrefix="1" applyNumberFormat="1" applyFont="1" applyFill="1" applyBorder="1" applyAlignment="1" applyProtection="1">
      <alignment horizontal="center" vertical="center" wrapText="1"/>
      <protection hidden="1"/>
    </xf>
    <xf numFmtId="167" fontId="33" fillId="19" borderId="5" xfId="0" quotePrefix="1" applyNumberFormat="1" applyFont="1" applyFill="1" applyBorder="1" applyAlignment="1" applyProtection="1">
      <alignment horizontal="center" vertical="center" wrapText="1"/>
      <protection hidden="1"/>
    </xf>
    <xf numFmtId="167" fontId="33" fillId="5" borderId="2" xfId="0" quotePrefix="1" applyNumberFormat="1" applyFont="1" applyFill="1" applyBorder="1" applyAlignment="1" applyProtection="1">
      <alignment horizontal="center" vertical="center" wrapText="1"/>
      <protection hidden="1"/>
    </xf>
    <xf numFmtId="0" fontId="93" fillId="0" borderId="120" xfId="12" applyFont="1" applyFill="1" applyBorder="1" applyAlignment="1">
      <alignment horizontal="center" vertical="center"/>
    </xf>
    <xf numFmtId="0" fontId="35" fillId="4" borderId="2" xfId="0" applyFont="1" applyFill="1" applyBorder="1" applyAlignment="1">
      <alignment horizontal="center" vertical="center" wrapText="1"/>
    </xf>
    <xf numFmtId="0" fontId="22" fillId="0" borderId="0" xfId="0" applyFont="1"/>
    <xf numFmtId="167" fontId="89" fillId="0" borderId="120" xfId="0" applyNumberFormat="1" applyFont="1" applyBorder="1" applyAlignment="1" applyProtection="1">
      <alignment horizontal="center" vertical="center" wrapText="1"/>
      <protection locked="0"/>
    </xf>
    <xf numFmtId="0" fontId="63" fillId="8" borderId="1" xfId="0" applyFont="1" applyFill="1" applyBorder="1" applyAlignment="1">
      <alignment horizontal="left" vertical="center" wrapText="1"/>
    </xf>
    <xf numFmtId="0" fontId="21" fillId="0" borderId="120" xfId="12" applyFont="1" applyFill="1" applyBorder="1" applyAlignment="1">
      <alignment horizontal="center" vertical="center"/>
    </xf>
    <xf numFmtId="0" fontId="35" fillId="4" borderId="5" xfId="0" applyFont="1" applyFill="1" applyBorder="1" applyAlignment="1" applyProtection="1">
      <alignment horizontal="center" vertical="center" wrapText="1"/>
    </xf>
    <xf numFmtId="0" fontId="38" fillId="0" borderId="50" xfId="0" applyFont="1" applyBorder="1" applyAlignment="1">
      <alignment horizontal="left" vertical="center"/>
    </xf>
    <xf numFmtId="0" fontId="35" fillId="4" borderId="103" xfId="0" applyFont="1" applyFill="1" applyBorder="1" applyAlignment="1" applyProtection="1">
      <alignment vertical="center" wrapText="1"/>
    </xf>
    <xf numFmtId="167" fontId="110" fillId="5" borderId="2" xfId="0" quotePrefix="1" applyNumberFormat="1" applyFont="1" applyFill="1" applyBorder="1" applyAlignment="1" applyProtection="1">
      <alignment horizontal="center" vertical="center" wrapText="1"/>
      <protection hidden="1"/>
    </xf>
    <xf numFmtId="169" fontId="33" fillId="5" borderId="5" xfId="1" quotePrefix="1" applyNumberFormat="1" applyFont="1" applyFill="1" applyBorder="1" applyAlignment="1" applyProtection="1">
      <alignment horizontal="center" vertical="center" wrapText="1"/>
      <protection hidden="1"/>
    </xf>
    <xf numFmtId="167" fontId="33" fillId="5" borderId="36" xfId="0" quotePrefix="1" applyNumberFormat="1" applyFont="1" applyFill="1" applyBorder="1" applyAlignment="1" applyProtection="1">
      <alignment horizontal="center" vertical="center" wrapText="1"/>
      <protection hidden="1"/>
    </xf>
    <xf numFmtId="166" fontId="58" fillId="12" borderId="4" xfId="0" applyNumberFormat="1" applyFont="1" applyFill="1" applyBorder="1" applyAlignment="1" applyProtection="1">
      <alignment horizontal="center" vertical="center" wrapText="1"/>
    </xf>
    <xf numFmtId="0" fontId="20" fillId="0" borderId="0" xfId="0" applyFont="1" applyAlignment="1">
      <alignment wrapText="1"/>
    </xf>
    <xf numFmtId="169" fontId="110" fillId="5" borderId="4" xfId="0" quotePrefix="1" applyNumberFormat="1" applyFont="1" applyFill="1" applyBorder="1" applyAlignment="1">
      <alignment horizontal="center" vertical="center" wrapText="1"/>
    </xf>
    <xf numFmtId="167" fontId="110" fillId="5" borderId="5" xfId="0" quotePrefix="1" applyNumberFormat="1" applyFont="1" applyFill="1" applyBorder="1" applyAlignment="1" applyProtection="1">
      <alignment horizontal="center" vertical="center" wrapText="1"/>
      <protection hidden="1"/>
    </xf>
    <xf numFmtId="167" fontId="30" fillId="5" borderId="36" xfId="0" quotePrefix="1" applyNumberFormat="1" applyFont="1" applyFill="1" applyBorder="1" applyAlignment="1" applyProtection="1">
      <alignment horizontal="center" vertical="center" wrapText="1"/>
      <protection hidden="1"/>
    </xf>
    <xf numFmtId="167" fontId="111" fillId="0" borderId="135" xfId="0" applyNumberFormat="1" applyFont="1" applyBorder="1" applyAlignment="1" applyProtection="1">
      <alignment horizontal="center" vertical="center" wrapText="1"/>
      <protection locked="0"/>
    </xf>
    <xf numFmtId="167" fontId="110" fillId="19" borderId="5" xfId="0" quotePrefix="1" applyNumberFormat="1" applyFont="1" applyFill="1" applyBorder="1" applyAlignment="1" applyProtection="1">
      <alignment horizontal="center" vertical="center" wrapText="1"/>
      <protection hidden="1"/>
    </xf>
    <xf numFmtId="169" fontId="110" fillId="5" borderId="32" xfId="1" quotePrefix="1" applyNumberFormat="1" applyFont="1" applyFill="1" applyBorder="1" applyAlignment="1">
      <alignment horizontal="center" vertical="center" wrapText="1"/>
    </xf>
    <xf numFmtId="169" fontId="110" fillId="5" borderId="34" xfId="1" quotePrefix="1" applyNumberFormat="1" applyFont="1" applyFill="1" applyBorder="1" applyAlignment="1">
      <alignment horizontal="center" vertical="center" wrapText="1"/>
    </xf>
    <xf numFmtId="167" fontId="110" fillId="5" borderId="32" xfId="1" quotePrefix="1" applyNumberFormat="1" applyFont="1" applyFill="1" applyBorder="1" applyAlignment="1">
      <alignment horizontal="center" vertical="center" wrapText="1"/>
    </xf>
    <xf numFmtId="167" fontId="89" fillId="0" borderId="120" xfId="0" quotePrefix="1" applyNumberFormat="1" applyFont="1" applyBorder="1" applyAlignment="1" applyProtection="1">
      <alignment horizontal="center" vertical="center" wrapText="1"/>
      <protection locked="0"/>
    </xf>
    <xf numFmtId="167" fontId="110" fillId="5" borderId="4" xfId="0" quotePrefix="1" applyNumberFormat="1" applyFont="1" applyFill="1" applyBorder="1" applyAlignment="1">
      <alignment horizontal="center" vertical="center" wrapText="1"/>
    </xf>
    <xf numFmtId="0" fontId="112" fillId="0" borderId="0" xfId="0" applyFont="1" applyBorder="1" applyAlignment="1">
      <alignment vertical="center" wrapText="1"/>
    </xf>
    <xf numFmtId="0" fontId="19" fillId="0" borderId="0" xfId="0" applyFont="1"/>
    <xf numFmtId="0" fontId="108" fillId="0" borderId="8" xfId="0" applyFont="1" applyBorder="1" applyAlignment="1" applyProtection="1">
      <alignment horizontal="left" vertical="center" wrapText="1"/>
      <protection locked="0"/>
    </xf>
    <xf numFmtId="0" fontId="114" fillId="0" borderId="120" xfId="13" applyFont="1" applyFill="1" applyBorder="1" applyAlignment="1">
      <alignment horizontal="left" vertical="center" wrapText="1"/>
    </xf>
    <xf numFmtId="0" fontId="97" fillId="7" borderId="174" xfId="0" applyFont="1" applyFill="1" applyBorder="1" applyAlignment="1">
      <alignment vertical="center"/>
    </xf>
    <xf numFmtId="0" fontId="104" fillId="7" borderId="174" xfId="0" applyFont="1" applyFill="1" applyBorder="1" applyAlignment="1">
      <alignment vertical="center"/>
    </xf>
    <xf numFmtId="0" fontId="0" fillId="0" borderId="174" xfId="0" applyFont="1" applyBorder="1" applyAlignment="1">
      <alignment vertical="center"/>
    </xf>
    <xf numFmtId="0" fontId="0" fillId="0" borderId="175" xfId="0" applyBorder="1" applyAlignment="1">
      <alignment vertical="center"/>
    </xf>
    <xf numFmtId="0" fontId="104" fillId="7" borderId="176" xfId="0" applyFont="1" applyFill="1" applyBorder="1" applyAlignment="1">
      <alignment vertical="center"/>
    </xf>
    <xf numFmtId="0" fontId="97" fillId="7" borderId="177" xfId="0" applyFont="1" applyFill="1" applyBorder="1" applyAlignment="1">
      <alignment vertical="center"/>
    </xf>
    <xf numFmtId="0" fontId="104" fillId="7" borderId="177" xfId="0" applyFont="1" applyFill="1" applyBorder="1" applyAlignment="1">
      <alignment vertical="center"/>
    </xf>
    <xf numFmtId="0" fontId="0" fillId="0" borderId="177" xfId="0" applyFont="1" applyBorder="1" applyAlignment="1">
      <alignment vertical="center"/>
    </xf>
    <xf numFmtId="0" fontId="0" fillId="0" borderId="178" xfId="0" applyBorder="1" applyAlignment="1">
      <alignment vertical="center"/>
    </xf>
    <xf numFmtId="167" fontId="111" fillId="0" borderId="135" xfId="0" quotePrefix="1" applyNumberFormat="1" applyFont="1" applyBorder="1" applyAlignment="1" applyProtection="1">
      <alignment horizontal="center" vertical="center" wrapText="1"/>
      <protection locked="0"/>
    </xf>
    <xf numFmtId="167" fontId="86" fillId="0" borderId="133" xfId="0" quotePrefix="1" applyNumberFormat="1" applyFont="1" applyBorder="1" applyAlignment="1" applyProtection="1">
      <alignment horizontal="center" vertical="center" wrapText="1"/>
      <protection locked="0"/>
    </xf>
    <xf numFmtId="167" fontId="30" fillId="5" borderId="137" xfId="0" quotePrefix="1" applyNumberFormat="1" applyFont="1" applyFill="1" applyBorder="1" applyAlignment="1">
      <alignment horizontal="center" vertical="center" wrapText="1"/>
    </xf>
    <xf numFmtId="167" fontId="30" fillId="5" borderId="136" xfId="0" quotePrefix="1" applyNumberFormat="1" applyFont="1" applyFill="1" applyBorder="1" applyAlignment="1">
      <alignment horizontal="center" vertical="center" wrapText="1"/>
    </xf>
    <xf numFmtId="167" fontId="30" fillId="5" borderId="26" xfId="0" quotePrefix="1" applyNumberFormat="1" applyFont="1" applyFill="1" applyBorder="1" applyAlignment="1">
      <alignment horizontal="center" vertical="center" wrapText="1"/>
    </xf>
    <xf numFmtId="167" fontId="110" fillId="5" borderId="36" xfId="1" quotePrefix="1" applyNumberFormat="1" applyFont="1" applyFill="1" applyBorder="1" applyAlignment="1">
      <alignment horizontal="center" vertical="center" wrapText="1"/>
    </xf>
    <xf numFmtId="167" fontId="89" fillId="0" borderId="135" xfId="0" applyNumberFormat="1" applyFont="1" applyBorder="1" applyAlignment="1" applyProtection="1">
      <alignment horizontal="center" vertical="center" wrapText="1"/>
      <protection locked="0"/>
    </xf>
    <xf numFmtId="167" fontId="113" fillId="0" borderId="136" xfId="0" quotePrefix="1" applyNumberFormat="1" applyFont="1" applyFill="1" applyBorder="1" applyAlignment="1" applyProtection="1">
      <alignment horizontal="center" vertical="center" wrapText="1"/>
      <protection locked="0"/>
    </xf>
    <xf numFmtId="167" fontId="113" fillId="0" borderId="36" xfId="0" quotePrefix="1" applyNumberFormat="1" applyFont="1" applyFill="1" applyBorder="1" applyAlignment="1" applyProtection="1">
      <alignment horizontal="center" vertical="center" wrapText="1"/>
      <protection locked="0"/>
    </xf>
    <xf numFmtId="167" fontId="113" fillId="0" borderId="73" xfId="0" quotePrefix="1" applyNumberFormat="1" applyFont="1" applyFill="1" applyBorder="1" applyAlignment="1" applyProtection="1">
      <alignment horizontal="center" vertical="center" wrapText="1"/>
      <protection locked="0"/>
    </xf>
    <xf numFmtId="173" fontId="34" fillId="7" borderId="4" xfId="10" applyNumberFormat="1" applyFont="1" applyFill="1" applyBorder="1" applyAlignment="1" applyProtection="1">
      <alignment horizontal="center" vertical="center" wrapText="1"/>
      <protection locked="0"/>
    </xf>
    <xf numFmtId="0" fontId="38" fillId="8" borderId="179" xfId="0" applyFont="1" applyFill="1" applyBorder="1" applyAlignment="1">
      <alignment horizontal="left" vertical="center" wrapText="1"/>
    </xf>
    <xf numFmtId="169" fontId="33" fillId="5" borderId="99" xfId="1" quotePrefix="1" applyNumberFormat="1" applyFont="1" applyFill="1" applyBorder="1" applyAlignment="1">
      <alignment horizontal="center" vertical="center" wrapText="1"/>
    </xf>
    <xf numFmtId="174" fontId="34" fillId="7" borderId="4" xfId="10" applyNumberFormat="1" applyFont="1" applyFill="1" applyBorder="1" applyAlignment="1" applyProtection="1">
      <alignment horizontal="center" vertical="center" wrapText="1"/>
      <protection locked="0"/>
    </xf>
    <xf numFmtId="0" fontId="35" fillId="4" borderId="1" xfId="0" applyFont="1" applyFill="1" applyBorder="1" applyAlignment="1" applyProtection="1">
      <alignment horizontal="center" vertical="center" wrapText="1"/>
    </xf>
    <xf numFmtId="174" fontId="30" fillId="5" borderId="4" xfId="0" quotePrefix="1" applyNumberFormat="1" applyFont="1" applyFill="1" applyBorder="1" applyAlignment="1">
      <alignment horizontal="center" vertical="center" wrapText="1"/>
    </xf>
    <xf numFmtId="9" fontId="33" fillId="5" borderId="83" xfId="1" quotePrefix="1" applyFont="1" applyFill="1" applyBorder="1" applyAlignment="1">
      <alignment horizontal="center" vertical="center" wrapText="1"/>
    </xf>
    <xf numFmtId="167" fontId="30" fillId="5" borderId="36" xfId="0" quotePrefix="1" applyNumberFormat="1" applyFont="1" applyFill="1" applyBorder="1" applyAlignment="1" applyProtection="1">
      <alignment horizontal="left" vertical="center" wrapText="1"/>
      <protection hidden="1"/>
    </xf>
    <xf numFmtId="0" fontId="117" fillId="0" borderId="0" xfId="0" applyFont="1"/>
    <xf numFmtId="0" fontId="69" fillId="20" borderId="120" xfId="13" applyFont="1" applyFill="1" applyBorder="1" applyAlignment="1">
      <alignment horizontal="center" vertical="center" wrapText="1"/>
    </xf>
    <xf numFmtId="0" fontId="69" fillId="20" borderId="120" xfId="13" applyFont="1" applyFill="1" applyBorder="1" applyAlignment="1">
      <alignment vertical="center" wrapText="1"/>
    </xf>
    <xf numFmtId="0" fontId="85" fillId="20" borderId="120" xfId="13" applyFont="1" applyFill="1" applyBorder="1" applyAlignment="1">
      <alignment horizontal="left" vertical="center" wrapText="1"/>
    </xf>
    <xf numFmtId="0" fontId="93" fillId="20" borderId="120" xfId="12" applyFont="1" applyFill="1" applyBorder="1" applyAlignment="1">
      <alignment horizontal="center" vertical="center"/>
    </xf>
    <xf numFmtId="0" fontId="69" fillId="20" borderId="120" xfId="13" quotePrefix="1" applyFont="1" applyFill="1" applyBorder="1" applyAlignment="1">
      <alignment vertical="center" wrapText="1"/>
    </xf>
    <xf numFmtId="0" fontId="17" fillId="0" borderId="120" xfId="12" applyFont="1" applyFill="1" applyBorder="1" applyAlignment="1">
      <alignment horizontal="center" vertical="center"/>
    </xf>
    <xf numFmtId="0" fontId="35" fillId="4" borderId="2" xfId="0" applyFont="1" applyFill="1" applyBorder="1" applyAlignment="1">
      <alignment horizontal="center" vertical="center" wrapText="1"/>
    </xf>
    <xf numFmtId="0" fontId="69" fillId="7" borderId="120" xfId="13" applyFont="1" applyFill="1" applyBorder="1" applyAlignment="1">
      <alignment horizontal="center" vertical="center" wrapText="1"/>
    </xf>
    <xf numFmtId="0" fontId="69" fillId="7" borderId="120" xfId="13" applyFont="1" applyFill="1" applyBorder="1" applyAlignment="1">
      <alignment vertical="center" wrapText="1"/>
    </xf>
    <xf numFmtId="0" fontId="69" fillId="7" borderId="120" xfId="13" applyFont="1" applyFill="1" applyBorder="1" applyAlignment="1">
      <alignment horizontal="left" vertical="center" wrapText="1"/>
    </xf>
    <xf numFmtId="0" fontId="18" fillId="7" borderId="0" xfId="12" applyFont="1" applyFill="1" applyAlignment="1">
      <alignment wrapText="1"/>
    </xf>
    <xf numFmtId="0" fontId="16" fillId="0" borderId="120" xfId="12" applyFont="1" applyFill="1" applyBorder="1" applyAlignment="1">
      <alignment horizontal="center" vertical="center"/>
    </xf>
    <xf numFmtId="0" fontId="31" fillId="3" borderId="0" xfId="0" quotePrefix="1" applyFont="1" applyFill="1" applyBorder="1" applyAlignment="1">
      <alignment horizontal="left" vertical="center"/>
    </xf>
    <xf numFmtId="167" fontId="61" fillId="0" borderId="135" xfId="0" applyNumberFormat="1" applyFont="1" applyBorder="1" applyAlignment="1" applyProtection="1">
      <alignment horizontal="left" vertical="center" wrapText="1"/>
      <protection locked="0"/>
    </xf>
    <xf numFmtId="167" fontId="61" fillId="7" borderId="135" xfId="0" applyNumberFormat="1" applyFont="1" applyFill="1" applyBorder="1" applyAlignment="1" applyProtection="1">
      <alignment horizontal="left" vertical="center" wrapText="1"/>
      <protection locked="0"/>
    </xf>
    <xf numFmtId="0" fontId="15" fillId="0" borderId="0" xfId="0" applyFont="1"/>
    <xf numFmtId="0" fontId="35" fillId="4" borderId="2" xfId="0" applyFont="1" applyFill="1" applyBorder="1" applyAlignment="1">
      <alignment horizontal="center" vertical="center" wrapText="1"/>
    </xf>
    <xf numFmtId="0" fontId="60" fillId="3" borderId="0" xfId="0" applyFont="1" applyFill="1" applyBorder="1" applyAlignment="1">
      <alignment horizontal="left" vertical="center"/>
    </xf>
    <xf numFmtId="0" fontId="31" fillId="3" borderId="0" xfId="0" quotePrefix="1" applyFont="1" applyFill="1" applyBorder="1" applyAlignment="1">
      <alignment horizontal="left" vertical="center"/>
    </xf>
    <xf numFmtId="0" fontId="38" fillId="0" borderId="0" xfId="0" applyFont="1" applyAlignment="1">
      <alignment horizontal="center" vertical="center"/>
    </xf>
    <xf numFmtId="0" fontId="38" fillId="0" borderId="0" xfId="0" applyFont="1" applyAlignment="1">
      <alignment horizontal="left" vertical="center" wrapText="1"/>
    </xf>
    <xf numFmtId="166" fontId="30" fillId="0" borderId="0" xfId="1" applyNumberFormat="1" applyFont="1" applyAlignment="1">
      <alignment horizontal="center" vertical="center"/>
    </xf>
    <xf numFmtId="166" fontId="27" fillId="0" borderId="0" xfId="0" applyNumberFormat="1" applyFont="1"/>
    <xf numFmtId="0" fontId="69" fillId="16" borderId="0" xfId="8" applyFill="1" applyAlignment="1">
      <alignment vertical="center"/>
    </xf>
    <xf numFmtId="0" fontId="69" fillId="5" borderId="80" xfId="8" quotePrefix="1" applyFill="1" applyBorder="1" applyAlignment="1">
      <alignment horizontal="center" vertical="center"/>
    </xf>
    <xf numFmtId="0" fontId="69" fillId="22" borderId="80" xfId="8" quotePrefix="1" applyFill="1" applyBorder="1" applyAlignment="1">
      <alignment horizontal="center" vertical="center"/>
    </xf>
    <xf numFmtId="0" fontId="120" fillId="0" borderId="120" xfId="13" applyFont="1" applyFill="1" applyBorder="1" applyAlignment="1">
      <alignment horizontal="center" vertical="center" wrapText="1"/>
    </xf>
    <xf numFmtId="0" fontId="27" fillId="8" borderId="1" xfId="0" applyFont="1" applyFill="1" applyBorder="1" applyAlignment="1">
      <alignment horizontal="left" vertical="center" wrapText="1"/>
    </xf>
    <xf numFmtId="0" fontId="30" fillId="11" borderId="20" xfId="0" applyFont="1" applyFill="1" applyBorder="1" applyAlignment="1">
      <alignment horizontal="right" vertical="center" wrapText="1"/>
    </xf>
    <xf numFmtId="0" fontId="30" fillId="17" borderId="0" xfId="0" applyFont="1" applyFill="1" applyBorder="1"/>
    <xf numFmtId="0" fontId="34" fillId="17" borderId="0" xfId="0" applyFont="1" applyFill="1"/>
    <xf numFmtId="0" fontId="34" fillId="17" borderId="0" xfId="0" applyFont="1" applyFill="1" applyBorder="1"/>
    <xf numFmtId="0" fontId="45" fillId="17" borderId="0" xfId="0" applyFont="1" applyFill="1" applyBorder="1" applyAlignment="1">
      <alignment horizontal="left" vertical="center"/>
    </xf>
    <xf numFmtId="0" fontId="45" fillId="17" borderId="0" xfId="0" applyFont="1" applyFill="1" applyBorder="1" applyAlignment="1">
      <alignment horizontal="right" vertical="center"/>
    </xf>
    <xf numFmtId="0" fontId="48" fillId="17" borderId="0" xfId="0" applyFont="1" applyFill="1" applyBorder="1" applyAlignment="1">
      <alignment horizontal="left" vertical="center"/>
    </xf>
    <xf numFmtId="0" fontId="45" fillId="17" borderId="2" xfId="0" applyFont="1" applyFill="1" applyBorder="1" applyAlignment="1" applyProtection="1">
      <alignment horizontal="center" vertical="center"/>
    </xf>
    <xf numFmtId="0" fontId="37" fillId="17" borderId="0" xfId="0" applyFont="1" applyFill="1"/>
    <xf numFmtId="0" fontId="49" fillId="17" borderId="0" xfId="0" applyFont="1" applyFill="1"/>
    <xf numFmtId="0" fontId="48" fillId="17" borderId="0" xfId="0" applyFont="1" applyFill="1"/>
    <xf numFmtId="0" fontId="45" fillId="17" borderId="0" xfId="0" applyFont="1" applyFill="1" applyBorder="1" applyAlignment="1" applyProtection="1">
      <alignment horizontal="left" vertical="center"/>
    </xf>
    <xf numFmtId="0" fontId="34" fillId="17" borderId="0" xfId="0" applyFont="1" applyFill="1" applyBorder="1" applyAlignment="1">
      <alignment horizontal="left" vertical="center" wrapText="1"/>
    </xf>
    <xf numFmtId="0" fontId="49" fillId="17" borderId="0" xfId="0" applyFont="1" applyFill="1" applyBorder="1"/>
    <xf numFmtId="0" fontId="49" fillId="17" borderId="88" xfId="0" applyFont="1" applyFill="1" applyBorder="1"/>
    <xf numFmtId="0" fontId="49" fillId="17" borderId="80" xfId="0" applyFont="1" applyFill="1" applyBorder="1"/>
    <xf numFmtId="0" fontId="49" fillId="17" borderId="92" xfId="0" applyFont="1" applyFill="1" applyBorder="1"/>
    <xf numFmtId="0" fontId="45" fillId="17" borderId="2" xfId="0" applyFont="1" applyFill="1" applyBorder="1" applyAlignment="1">
      <alignment horizontal="center" vertical="center" wrapText="1"/>
    </xf>
    <xf numFmtId="0" fontId="45" fillId="17" borderId="93" xfId="0" applyFont="1" applyFill="1" applyBorder="1" applyAlignment="1" applyProtection="1">
      <alignment horizontal="center" vertical="center"/>
    </xf>
    <xf numFmtId="0" fontId="45" fillId="17" borderId="94" xfId="0" applyFont="1" applyFill="1" applyBorder="1" applyAlignment="1" applyProtection="1">
      <alignment horizontal="center" vertical="center"/>
    </xf>
    <xf numFmtId="0" fontId="45" fillId="17" borderId="95" xfId="0" applyFont="1" applyFill="1" applyBorder="1" applyAlignment="1" applyProtection="1">
      <alignment horizontal="center" vertical="center"/>
    </xf>
    <xf numFmtId="0" fontId="45" fillId="17" borderId="2" xfId="0" applyFont="1" applyFill="1" applyBorder="1" applyAlignment="1" applyProtection="1">
      <alignment horizontal="right" vertical="center"/>
    </xf>
    <xf numFmtId="167" fontId="118" fillId="17" borderId="135" xfId="0" applyNumberFormat="1" applyFont="1" applyFill="1" applyBorder="1" applyAlignment="1" applyProtection="1">
      <alignment horizontal="left" vertical="center" wrapText="1"/>
      <protection locked="0"/>
    </xf>
    <xf numFmtId="170" fontId="118" fillId="17" borderId="2" xfId="0" applyNumberFormat="1" applyFont="1" applyFill="1" applyBorder="1" applyAlignment="1" applyProtection="1">
      <alignment horizontal="center" vertical="center" wrapText="1"/>
    </xf>
    <xf numFmtId="170" fontId="118" fillId="17" borderId="18" xfId="0" applyNumberFormat="1" applyFont="1" applyFill="1" applyBorder="1" applyAlignment="1" applyProtection="1">
      <alignment horizontal="center" vertical="center" wrapText="1"/>
    </xf>
    <xf numFmtId="0" fontId="49" fillId="17" borderId="16" xfId="0" applyFont="1" applyFill="1" applyBorder="1"/>
    <xf numFmtId="0" fontId="49" fillId="17" borderId="0" xfId="0" applyFont="1" applyFill="1" applyProtection="1"/>
    <xf numFmtId="0" fontId="34" fillId="17" borderId="6" xfId="0" applyFont="1" applyFill="1" applyBorder="1"/>
    <xf numFmtId="0" fontId="121" fillId="0" borderId="0" xfId="0" applyFont="1" applyFill="1"/>
    <xf numFmtId="0" fontId="26" fillId="17" borderId="0" xfId="0" applyFont="1" applyFill="1"/>
    <xf numFmtId="0" fontId="27" fillId="17" borderId="0" xfId="0" applyFont="1" applyFill="1" applyBorder="1" applyAlignment="1">
      <alignment horizontal="left" wrapText="1"/>
    </xf>
    <xf numFmtId="0" fontId="26" fillId="17" borderId="22" xfId="0" applyFont="1" applyFill="1" applyBorder="1"/>
    <xf numFmtId="0" fontId="26" fillId="17" borderId="12" xfId="0" applyFont="1" applyFill="1" applyBorder="1"/>
    <xf numFmtId="0" fontId="26" fillId="17" borderId="24" xfId="0" applyFont="1" applyFill="1" applyBorder="1"/>
    <xf numFmtId="0" fontId="26" fillId="17" borderId="6" xfId="0" applyFont="1" applyFill="1" applyBorder="1"/>
    <xf numFmtId="0" fontId="26" fillId="17" borderId="0" xfId="0" applyFont="1" applyFill="1" applyBorder="1"/>
    <xf numFmtId="0" fontId="26" fillId="17" borderId="7" xfId="0" applyFont="1" applyFill="1" applyBorder="1"/>
    <xf numFmtId="0" fontId="26" fillId="17" borderId="9" xfId="0" applyFont="1" applyFill="1" applyBorder="1"/>
    <xf numFmtId="0" fontId="26" fillId="17" borderId="10" xfId="0" applyFont="1" applyFill="1" applyBorder="1"/>
    <xf numFmtId="0" fontId="26" fillId="17" borderId="11" xfId="0" applyFont="1" applyFill="1" applyBorder="1"/>
    <xf numFmtId="0" fontId="93" fillId="17" borderId="0" xfId="0" applyFont="1" applyFill="1"/>
    <xf numFmtId="0" fontId="34" fillId="17" borderId="0" xfId="0" applyFont="1" applyFill="1" applyBorder="1" applyAlignment="1">
      <alignment horizontal="left" wrapText="1"/>
    </xf>
    <xf numFmtId="0" fontId="93" fillId="17" borderId="22" xfId="0" applyFont="1" applyFill="1" applyBorder="1"/>
    <xf numFmtId="0" fontId="93" fillId="17" borderId="12" xfId="0" applyFont="1" applyFill="1" applyBorder="1"/>
    <xf numFmtId="0" fontId="93" fillId="17" borderId="24" xfId="0" applyFont="1" applyFill="1" applyBorder="1"/>
    <xf numFmtId="0" fontId="93" fillId="17" borderId="6" xfId="0" applyFont="1" applyFill="1" applyBorder="1"/>
    <xf numFmtId="0" fontId="93" fillId="17" borderId="0" xfId="0" applyFont="1" applyFill="1" applyBorder="1"/>
    <xf numFmtId="0" fontId="93" fillId="17" borderId="7" xfId="0" applyFont="1" applyFill="1" applyBorder="1"/>
    <xf numFmtId="0" fontId="93" fillId="17" borderId="9" xfId="0" applyFont="1" applyFill="1" applyBorder="1"/>
    <xf numFmtId="0" fontId="93" fillId="17" borderId="10" xfId="0" applyFont="1" applyFill="1" applyBorder="1"/>
    <xf numFmtId="0" fontId="93" fillId="17" borderId="11" xfId="0" applyFont="1" applyFill="1" applyBorder="1"/>
    <xf numFmtId="0" fontId="45" fillId="17" borderId="0" xfId="0" applyFont="1" applyFill="1" applyBorder="1" applyAlignment="1" applyProtection="1">
      <alignment vertical="center"/>
    </xf>
    <xf numFmtId="166" fontId="34" fillId="17" borderId="0" xfId="0" quotePrefix="1" applyNumberFormat="1" applyFont="1" applyFill="1" applyBorder="1" applyAlignment="1">
      <alignment horizontal="left" vertical="center" wrapText="1"/>
    </xf>
    <xf numFmtId="170" fontId="45" fillId="17" borderId="2" xfId="0" applyNumberFormat="1" applyFont="1" applyFill="1" applyBorder="1" applyAlignment="1" applyProtection="1">
      <alignment horizontal="center" vertical="center" wrapText="1"/>
    </xf>
    <xf numFmtId="170" fontId="45" fillId="17" borderId="18" xfId="0" applyNumberFormat="1" applyFont="1" applyFill="1" applyBorder="1" applyAlignment="1" applyProtection="1">
      <alignment horizontal="center" vertical="center" wrapText="1"/>
    </xf>
    <xf numFmtId="0" fontId="37" fillId="17" borderId="22" xfId="0" applyFont="1" applyFill="1" applyBorder="1"/>
    <xf numFmtId="0" fontId="37" fillId="17" borderId="12" xfId="0" applyFont="1" applyFill="1" applyBorder="1"/>
    <xf numFmtId="0" fontId="37" fillId="17" borderId="24" xfId="0" applyFont="1" applyFill="1" applyBorder="1"/>
    <xf numFmtId="0" fontId="69" fillId="17" borderId="0" xfId="0" applyFont="1" applyFill="1"/>
    <xf numFmtId="0" fontId="45" fillId="17" borderId="16" xfId="0" applyFont="1" applyFill="1" applyBorder="1" applyAlignment="1" applyProtection="1">
      <alignment vertical="center"/>
    </xf>
    <xf numFmtId="166" fontId="34" fillId="17" borderId="19" xfId="0" quotePrefix="1" applyNumberFormat="1" applyFont="1" applyFill="1" applyBorder="1" applyAlignment="1">
      <alignment horizontal="center" vertical="center" wrapText="1"/>
    </xf>
    <xf numFmtId="0" fontId="14" fillId="0" borderId="0" xfId="0" applyFont="1"/>
    <xf numFmtId="0" fontId="48" fillId="0" borderId="0" xfId="0" applyFont="1" applyAlignment="1">
      <alignment horizontal="left" vertical="center"/>
    </xf>
    <xf numFmtId="0" fontId="35" fillId="4" borderId="103" xfId="0" applyFont="1" applyFill="1" applyBorder="1" applyAlignment="1">
      <alignment horizontal="center" vertical="center"/>
    </xf>
    <xf numFmtId="0" fontId="35" fillId="9" borderId="2" xfId="0" applyFont="1" applyFill="1" applyBorder="1" applyAlignment="1">
      <alignment horizontal="center" vertical="center"/>
    </xf>
    <xf numFmtId="167" fontId="34" fillId="7" borderId="103" xfId="10" applyNumberFormat="1" applyFont="1" applyFill="1" applyBorder="1" applyAlignment="1" applyProtection="1">
      <alignment horizontal="center" vertical="center" wrapText="1"/>
      <protection locked="0"/>
    </xf>
    <xf numFmtId="0" fontId="35" fillId="9" borderId="5" xfId="0" applyFont="1" applyFill="1" applyBorder="1" applyAlignment="1">
      <alignment horizontal="center" vertical="center" wrapText="1"/>
    </xf>
    <xf numFmtId="0" fontId="45" fillId="0" borderId="0" xfId="0" applyFont="1" applyAlignment="1">
      <alignment horizontal="left" vertical="center"/>
    </xf>
    <xf numFmtId="0" fontId="45" fillId="0" borderId="0" xfId="0" applyFont="1" applyAlignment="1">
      <alignment horizontal="right" vertical="center"/>
    </xf>
    <xf numFmtId="0" fontId="48" fillId="0" borderId="0" xfId="0" applyFont="1"/>
    <xf numFmtId="0" fontId="13" fillId="0" borderId="0" xfId="0" applyFont="1"/>
    <xf numFmtId="0" fontId="35" fillId="4" borderId="110" xfId="0" applyFont="1" applyFill="1" applyBorder="1" applyAlignment="1">
      <alignment vertical="center" wrapText="1"/>
    </xf>
    <xf numFmtId="0" fontId="94" fillId="7" borderId="8" xfId="0" applyFont="1" applyFill="1" applyBorder="1" applyAlignment="1" applyProtection="1">
      <alignment horizontal="center" vertical="center" wrapText="1"/>
      <protection locked="0"/>
    </xf>
    <xf numFmtId="0" fontId="26" fillId="14" borderId="116" xfId="0" applyFont="1" applyFill="1" applyBorder="1" applyAlignment="1"/>
    <xf numFmtId="0" fontId="71" fillId="0" borderId="0" xfId="0" applyFont="1" applyBorder="1" applyAlignment="1">
      <alignment vertical="center"/>
    </xf>
    <xf numFmtId="0" fontId="57" fillId="0" borderId="0" xfId="0" quotePrefix="1" applyFont="1" applyFill="1" applyBorder="1" applyAlignment="1">
      <alignment horizontal="center" vertical="center"/>
    </xf>
    <xf numFmtId="0" fontId="85" fillId="0" borderId="120" xfId="13" applyFont="1" applyFill="1" applyBorder="1" applyAlignment="1">
      <alignment vertical="center" wrapText="1"/>
    </xf>
    <xf numFmtId="0" fontId="70" fillId="0" borderId="0" xfId="0" applyFont="1" applyFill="1" applyBorder="1" applyAlignment="1">
      <alignment vertical="center" wrapText="1"/>
    </xf>
    <xf numFmtId="0" fontId="71" fillId="0" borderId="0" xfId="0" applyFont="1" applyFill="1" applyBorder="1" applyAlignment="1">
      <alignment vertical="center"/>
    </xf>
    <xf numFmtId="0" fontId="26" fillId="0" borderId="184" xfId="0" applyFont="1" applyFill="1" applyBorder="1" applyAlignment="1">
      <alignment horizontal="center"/>
    </xf>
    <xf numFmtId="0" fontId="26" fillId="0" borderId="185" xfId="0" applyFont="1" applyFill="1" applyBorder="1" applyAlignment="1">
      <alignment horizontal="center"/>
    </xf>
    <xf numFmtId="0" fontId="26" fillId="0" borderId="186" xfId="0" applyFont="1" applyBorder="1"/>
    <xf numFmtId="0" fontId="26" fillId="0" borderId="188" xfId="0" applyFont="1" applyFill="1" applyBorder="1"/>
    <xf numFmtId="0" fontId="71" fillId="0" borderId="187" xfId="0" applyFont="1" applyBorder="1" applyAlignment="1">
      <alignment vertical="center"/>
    </xf>
    <xf numFmtId="0" fontId="37" fillId="0" borderId="189" xfId="0" applyFont="1" applyBorder="1"/>
    <xf numFmtId="0" fontId="37" fillId="0" borderId="190" xfId="0" applyFont="1" applyBorder="1"/>
    <xf numFmtId="0" fontId="37" fillId="0" borderId="191" xfId="0" applyFont="1" applyBorder="1"/>
    <xf numFmtId="0" fontId="12" fillId="0" borderId="0" xfId="0" applyFont="1"/>
    <xf numFmtId="0" fontId="71" fillId="0" borderId="187" xfId="0" applyFont="1" applyFill="1" applyBorder="1" applyAlignment="1">
      <alignment vertical="top"/>
    </xf>
    <xf numFmtId="0" fontId="71" fillId="0" borderId="0" xfId="0" applyFont="1" applyBorder="1" applyAlignment="1">
      <alignment vertical="top"/>
    </xf>
    <xf numFmtId="0" fontId="25" fillId="7" borderId="197" xfId="12" applyFill="1" applyBorder="1"/>
    <xf numFmtId="0" fontId="57" fillId="0" borderId="0" xfId="0" applyFont="1"/>
    <xf numFmtId="0" fontId="57" fillId="7" borderId="0" xfId="0" applyFont="1" applyFill="1" applyBorder="1"/>
    <xf numFmtId="0" fontId="57" fillId="7" borderId="0" xfId="0" applyFont="1" applyFill="1" applyBorder="1" applyAlignment="1">
      <alignment vertical="center" wrapText="1"/>
    </xf>
    <xf numFmtId="0" fontId="33" fillId="7" borderId="57" xfId="0" applyFont="1" applyFill="1" applyBorder="1" applyAlignment="1">
      <alignment horizontal="right" vertical="center"/>
    </xf>
    <xf numFmtId="167" fontId="33" fillId="5" borderId="136" xfId="0" quotePrefix="1" applyNumberFormat="1" applyFont="1" applyFill="1" applyBorder="1" applyAlignment="1">
      <alignment horizontal="center" vertical="center" wrapText="1"/>
    </xf>
    <xf numFmtId="167" fontId="33" fillId="5" borderId="5" xfId="0" quotePrefix="1" applyNumberFormat="1" applyFont="1" applyFill="1" applyBorder="1" applyAlignment="1">
      <alignment horizontal="center" vertical="center" wrapText="1"/>
    </xf>
    <xf numFmtId="0" fontId="30" fillId="23" borderId="1" xfId="0" applyFont="1" applyFill="1" applyBorder="1" applyAlignment="1" applyProtection="1">
      <alignment vertical="center" wrapText="1"/>
    </xf>
    <xf numFmtId="0" fontId="45" fillId="24" borderId="19" xfId="0" applyFont="1" applyFill="1" applyBorder="1" applyAlignment="1">
      <alignment horizontal="left" vertical="center" wrapText="1" indent="1"/>
    </xf>
    <xf numFmtId="0" fontId="34" fillId="8" borderId="2" xfId="0" applyFont="1" applyFill="1" applyBorder="1" applyAlignment="1">
      <alignment horizontal="left" vertical="center" wrapText="1" indent="1"/>
    </xf>
    <xf numFmtId="0" fontId="93" fillId="0" borderId="0" xfId="0" applyFont="1"/>
    <xf numFmtId="0" fontId="125" fillId="14" borderId="0" xfId="0" applyFont="1" applyFill="1"/>
    <xf numFmtId="0" fontId="27" fillId="14" borderId="0" xfId="0" applyFont="1" applyFill="1"/>
    <xf numFmtId="10" fontId="107" fillId="0" borderId="0" xfId="0" applyNumberFormat="1" applyFont="1" applyFill="1"/>
    <xf numFmtId="0" fontId="107" fillId="0" borderId="0" xfId="0" applyFont="1" applyFill="1"/>
    <xf numFmtId="0" fontId="124" fillId="0" borderId="0" xfId="0" applyFont="1" applyFill="1"/>
    <xf numFmtId="0" fontId="107" fillId="0" borderId="0" xfId="0" applyFont="1" applyFill="1" applyAlignment="1">
      <alignment vertical="center"/>
    </xf>
    <xf numFmtId="0" fontId="97" fillId="7" borderId="198" xfId="0" applyFont="1" applyFill="1" applyBorder="1" applyAlignment="1">
      <alignment vertical="center"/>
    </xf>
    <xf numFmtId="0" fontId="104" fillId="7" borderId="198" xfId="0" applyFont="1" applyFill="1" applyBorder="1" applyAlignment="1">
      <alignment vertical="center"/>
    </xf>
    <xf numFmtId="0" fontId="0" fillId="0" borderId="198" xfId="0" applyFont="1" applyBorder="1" applyAlignment="1">
      <alignment vertical="center"/>
    </xf>
    <xf numFmtId="0" fontId="0" fillId="0" borderId="199" xfId="0" applyBorder="1" applyAlignment="1">
      <alignment vertical="center"/>
    </xf>
    <xf numFmtId="0" fontId="97" fillId="7" borderId="200" xfId="0" applyFont="1" applyFill="1" applyBorder="1" applyAlignment="1">
      <alignment vertical="center"/>
    </xf>
    <xf numFmtId="0" fontId="104" fillId="7" borderId="200" xfId="0" applyFont="1" applyFill="1" applyBorder="1" applyAlignment="1">
      <alignment vertical="center"/>
    </xf>
    <xf numFmtId="0" fontId="0" fillId="0" borderId="200" xfId="0" applyFont="1" applyBorder="1" applyAlignment="1">
      <alignment vertical="center"/>
    </xf>
    <xf numFmtId="0" fontId="0" fillId="0" borderId="201" xfId="0" applyBorder="1" applyAlignment="1">
      <alignment vertical="center"/>
    </xf>
    <xf numFmtId="0" fontId="11" fillId="0" borderId="120" xfId="12" applyFont="1" applyFill="1" applyBorder="1" applyAlignment="1">
      <alignment horizontal="center" vertical="center"/>
    </xf>
    <xf numFmtId="0" fontId="31" fillId="3" borderId="0" xfId="0" quotePrefix="1" applyFont="1" applyFill="1" applyBorder="1" applyAlignment="1">
      <alignment horizontal="left" vertical="center"/>
    </xf>
    <xf numFmtId="0" fontId="35" fillId="4" borderId="1" xfId="0" applyFont="1" applyFill="1" applyBorder="1" applyAlignment="1" applyProtection="1">
      <alignment horizontal="left" vertical="center" wrapText="1"/>
    </xf>
    <xf numFmtId="0" fontId="27" fillId="8" borderId="20" xfId="0" applyFont="1" applyFill="1" applyBorder="1" applyAlignment="1">
      <alignment horizontal="left" vertical="center" wrapText="1"/>
    </xf>
    <xf numFmtId="0" fontId="37" fillId="0" borderId="0" xfId="0" applyFont="1" applyAlignment="1">
      <alignment horizontal="left"/>
    </xf>
    <xf numFmtId="0" fontId="37" fillId="3" borderId="0" xfId="0" applyFont="1" applyFill="1" applyAlignment="1">
      <alignment horizontal="left"/>
    </xf>
    <xf numFmtId="0" fontId="39" fillId="14" borderId="0" xfId="0" applyFont="1" applyFill="1" applyBorder="1" applyAlignment="1">
      <alignment horizontal="left" vertical="center" wrapText="1"/>
    </xf>
    <xf numFmtId="0" fontId="35" fillId="9" borderId="19" xfId="0" applyFont="1" applyFill="1" applyBorder="1" applyAlignment="1" applyProtection="1">
      <alignment horizontal="left" vertical="center"/>
    </xf>
    <xf numFmtId="167" fontId="30" fillId="5" borderId="2" xfId="0" quotePrefix="1" applyNumberFormat="1" applyFont="1" applyFill="1" applyBorder="1" applyAlignment="1">
      <alignment horizontal="left" vertical="center" wrapText="1"/>
    </xf>
    <xf numFmtId="169" fontId="30" fillId="5" borderId="2" xfId="0" quotePrefix="1" applyNumberFormat="1" applyFont="1" applyFill="1" applyBorder="1" applyAlignment="1">
      <alignment horizontal="left" vertical="center" wrapText="1"/>
    </xf>
    <xf numFmtId="166" fontId="27" fillId="10" borderId="1" xfId="0" applyNumberFormat="1" applyFont="1" applyFill="1" applyBorder="1" applyAlignment="1">
      <alignment horizontal="left"/>
    </xf>
    <xf numFmtId="166" fontId="30" fillId="5" borderId="2" xfId="0" quotePrefix="1" applyNumberFormat="1" applyFont="1" applyFill="1" applyBorder="1" applyAlignment="1">
      <alignment horizontal="left" vertical="center" wrapText="1"/>
    </xf>
    <xf numFmtId="0" fontId="93" fillId="0" borderId="0" xfId="0" applyFont="1" applyAlignment="1">
      <alignment horizontal="left"/>
    </xf>
    <xf numFmtId="165" fontId="30" fillId="5" borderId="2" xfId="0" quotePrefix="1" applyNumberFormat="1" applyFont="1" applyFill="1" applyBorder="1" applyAlignment="1">
      <alignment horizontal="left" vertical="center" wrapText="1"/>
    </xf>
    <xf numFmtId="0" fontId="26" fillId="14" borderId="0" xfId="0" applyFont="1" applyFill="1" applyAlignment="1">
      <alignment horizontal="left"/>
    </xf>
    <xf numFmtId="0" fontId="29" fillId="14" borderId="0" xfId="0" applyFont="1" applyFill="1" applyAlignment="1">
      <alignment horizontal="left"/>
    </xf>
    <xf numFmtId="0" fontId="107" fillId="0" borderId="0" xfId="0" applyFont="1" applyFill="1" applyAlignment="1">
      <alignment horizontal="left"/>
    </xf>
    <xf numFmtId="164" fontId="107" fillId="0" borderId="0" xfId="0" applyNumberFormat="1" applyFont="1" applyFill="1" applyAlignment="1">
      <alignment horizontal="left" vertical="center"/>
    </xf>
    <xf numFmtId="0" fontId="107" fillId="0" borderId="0" xfId="0" applyFont="1" applyFill="1" applyAlignment="1">
      <alignment horizontal="left" vertical="center"/>
    </xf>
    <xf numFmtId="9" fontId="107" fillId="0" borderId="0" xfId="0" applyNumberFormat="1" applyFont="1" applyFill="1" applyAlignment="1">
      <alignment horizontal="left" vertical="center"/>
    </xf>
    <xf numFmtId="0" fontId="35" fillId="5" borderId="3" xfId="13" applyFont="1" applyFill="1" applyBorder="1" applyAlignment="1">
      <alignment horizontal="center" vertical="center" wrapText="1"/>
    </xf>
    <xf numFmtId="0" fontId="10" fillId="0" borderId="120" xfId="12" applyFont="1" applyFill="1" applyBorder="1" applyAlignment="1">
      <alignment horizontal="center" vertical="center"/>
    </xf>
    <xf numFmtId="0" fontId="126" fillId="7" borderId="120" xfId="6" applyFont="1" applyFill="1" applyBorder="1" applyAlignment="1">
      <alignment horizontal="left" vertical="center" wrapText="1"/>
    </xf>
    <xf numFmtId="0" fontId="127" fillId="7" borderId="120" xfId="6" applyFont="1" applyFill="1" applyBorder="1" applyAlignment="1">
      <alignment horizontal="center" vertical="center" wrapText="1"/>
    </xf>
    <xf numFmtId="0" fontId="126" fillId="7" borderId="120" xfId="8" applyFont="1" applyFill="1" applyBorder="1" applyAlignment="1">
      <alignment vertical="center" wrapText="1"/>
    </xf>
    <xf numFmtId="0" fontId="34" fillId="8" borderId="2" xfId="0" applyFont="1" applyFill="1" applyBorder="1" applyAlignment="1">
      <alignment horizontal="left" vertical="center" wrapText="1"/>
    </xf>
    <xf numFmtId="0" fontId="45" fillId="8" borderId="2" xfId="0" applyFont="1" applyFill="1" applyBorder="1" applyAlignment="1">
      <alignment vertical="center" wrapText="1"/>
    </xf>
    <xf numFmtId="167" fontId="30" fillId="5" borderId="4" xfId="0" quotePrefix="1" applyNumberFormat="1" applyFont="1" applyFill="1" applyBorder="1" applyAlignment="1" applyProtection="1">
      <alignment horizontal="center" vertical="center" wrapText="1"/>
      <protection hidden="1"/>
    </xf>
    <xf numFmtId="167" fontId="27" fillId="0" borderId="205" xfId="0" quotePrefix="1" applyNumberFormat="1" applyFont="1" applyFill="1" applyBorder="1" applyAlignment="1" applyProtection="1">
      <alignment horizontal="center" vertical="center" wrapText="1"/>
      <protection locked="0"/>
    </xf>
    <xf numFmtId="0" fontId="35" fillId="9" borderId="2" xfId="0" applyFont="1" applyFill="1" applyBorder="1" applyAlignment="1" applyProtection="1">
      <alignment horizontal="center" vertical="center" wrapText="1"/>
    </xf>
    <xf numFmtId="167" fontId="116" fillId="0" borderId="99" xfId="10" quotePrefix="1" applyNumberFormat="1" applyFont="1" applyFill="1" applyBorder="1" applyAlignment="1" applyProtection="1">
      <alignment horizontal="left" vertical="center" wrapText="1"/>
      <protection locked="0"/>
    </xf>
    <xf numFmtId="0" fontId="116" fillId="0" borderId="179" xfId="0" quotePrefix="1" applyFont="1" applyFill="1" applyBorder="1" applyAlignment="1">
      <alignment horizontal="left" vertical="center" wrapText="1"/>
    </xf>
    <xf numFmtId="0" fontId="92" fillId="0" borderId="8" xfId="0" applyFont="1" applyFill="1" applyBorder="1" applyAlignment="1" applyProtection="1">
      <alignment horizontal="left" vertical="center" wrapText="1"/>
      <protection locked="0"/>
    </xf>
    <xf numFmtId="167" fontId="35" fillId="5" borderId="4" xfId="0" quotePrefix="1" applyNumberFormat="1" applyFont="1" applyFill="1" applyBorder="1" applyAlignment="1">
      <alignment horizontal="center" vertical="center" wrapText="1"/>
    </xf>
    <xf numFmtId="0" fontId="91" fillId="0" borderId="0" xfId="0" applyFont="1" applyAlignment="1">
      <alignment horizontal="right" vertical="center"/>
    </xf>
    <xf numFmtId="0" fontId="122" fillId="14" borderId="0" xfId="0" applyFont="1" applyFill="1" applyBorder="1" applyAlignment="1">
      <alignment horizontal="left" vertical="top"/>
    </xf>
    <xf numFmtId="175" fontId="35" fillId="21" borderId="4" xfId="0" quotePrefix="1" applyNumberFormat="1" applyFont="1" applyFill="1" applyBorder="1" applyAlignment="1">
      <alignment horizontal="center" vertical="center" wrapText="1"/>
    </xf>
    <xf numFmtId="9" fontId="35" fillId="21" borderId="4" xfId="1" quotePrefix="1" applyFont="1" applyFill="1" applyBorder="1" applyAlignment="1">
      <alignment horizontal="center" vertical="center" wrapText="1"/>
    </xf>
    <xf numFmtId="0" fontId="9" fillId="0" borderId="0" xfId="0" applyFont="1" applyFill="1" applyBorder="1" applyAlignment="1">
      <alignment horizontal="right" vertical="center"/>
    </xf>
    <xf numFmtId="0" fontId="30" fillId="11" borderId="2" xfId="0" applyFont="1" applyFill="1" applyBorder="1" applyAlignment="1">
      <alignment horizontal="right" vertical="center" wrapText="1"/>
    </xf>
    <xf numFmtId="0" fontId="64" fillId="0" borderId="0" xfId="0" applyFont="1" applyBorder="1" applyAlignment="1">
      <alignment vertical="center"/>
    </xf>
    <xf numFmtId="167" fontId="92" fillId="0" borderId="4" xfId="10" applyNumberFormat="1" applyFont="1" applyFill="1" applyBorder="1" applyAlignment="1" applyProtection="1">
      <alignment horizontal="center" vertical="center" wrapText="1"/>
      <protection locked="0"/>
    </xf>
    <xf numFmtId="0" fontId="60" fillId="3" borderId="0" xfId="0" applyFont="1" applyFill="1" applyAlignment="1">
      <alignment horizontal="left" vertical="center"/>
    </xf>
    <xf numFmtId="0" fontId="34" fillId="6" borderId="0" xfId="8" applyNumberFormat="1" applyFont="1" applyFill="1" applyAlignment="1">
      <alignment horizontal="left" vertical="center" wrapText="1"/>
    </xf>
    <xf numFmtId="0" fontId="30" fillId="4" borderId="1" xfId="0" applyFont="1" applyFill="1" applyBorder="1" applyAlignment="1">
      <alignment horizontal="left" vertical="center" wrapText="1" indent="1"/>
    </xf>
    <xf numFmtId="176" fontId="30" fillId="5" borderId="0" xfId="0" applyNumberFormat="1" applyFont="1" applyFill="1" applyBorder="1" applyAlignment="1">
      <alignment horizontal="left" wrapText="1"/>
    </xf>
    <xf numFmtId="167" fontId="32" fillId="21" borderId="102" xfId="10" applyNumberFormat="1" applyFont="1" applyFill="1" applyBorder="1" applyAlignment="1" applyProtection="1">
      <alignment horizontal="center" vertical="center" wrapText="1"/>
      <protection locked="0"/>
    </xf>
    <xf numFmtId="0" fontId="8" fillId="0" borderId="120" xfId="12" applyFont="1" applyFill="1" applyBorder="1" applyAlignment="1">
      <alignment horizontal="center" vertical="center"/>
    </xf>
    <xf numFmtId="0" fontId="7" fillId="0" borderId="0" xfId="0" applyFont="1"/>
    <xf numFmtId="167" fontId="94" fillId="0" borderId="135" xfId="0" applyNumberFormat="1" applyFont="1" applyBorder="1" applyAlignment="1" applyProtection="1">
      <alignment horizontal="center" vertical="center" wrapText="1"/>
      <protection locked="0"/>
    </xf>
    <xf numFmtId="0" fontId="94" fillId="7" borderId="8" xfId="0" applyFont="1" applyFill="1" applyBorder="1" applyAlignment="1" applyProtection="1">
      <alignment horizontal="left" vertical="center" wrapText="1"/>
      <protection locked="0"/>
    </xf>
    <xf numFmtId="0" fontId="6" fillId="0" borderId="0" xfId="0" applyFont="1"/>
    <xf numFmtId="0" fontId="5" fillId="0" borderId="0" xfId="0" applyFont="1" applyAlignment="1">
      <alignment wrapText="1"/>
    </xf>
    <xf numFmtId="0" fontId="12" fillId="0" borderId="0" xfId="0" applyFont="1" applyAlignment="1"/>
    <xf numFmtId="0" fontId="4" fillId="7" borderId="0" xfId="12" applyFont="1" applyFill="1" applyAlignment="1">
      <alignment wrapText="1"/>
    </xf>
    <xf numFmtId="167" fontId="33" fillId="5" borderId="103" xfId="0" quotePrefix="1" applyNumberFormat="1" applyFont="1" applyFill="1" applyBorder="1" applyAlignment="1" applyProtection="1">
      <alignment horizontal="center" vertical="center" wrapText="1"/>
      <protection hidden="1"/>
    </xf>
    <xf numFmtId="169" fontId="33" fillId="5" borderId="103" xfId="0" quotePrefix="1" applyNumberFormat="1" applyFont="1" applyFill="1" applyBorder="1" applyAlignment="1" applyProtection="1">
      <alignment horizontal="center" vertical="center" wrapText="1"/>
      <protection hidden="1"/>
    </xf>
    <xf numFmtId="0" fontId="107" fillId="7" borderId="0" xfId="12" applyFont="1" applyFill="1"/>
    <xf numFmtId="0" fontId="3" fillId="7" borderId="0" xfId="12" applyFont="1" applyFill="1"/>
    <xf numFmtId="0" fontId="60" fillId="3" borderId="0" xfId="12" applyFont="1" applyFill="1" applyAlignment="1">
      <alignment vertical="top"/>
    </xf>
    <xf numFmtId="0" fontId="57" fillId="0" borderId="0" xfId="0" quotePrefix="1" applyFont="1" applyFill="1" applyBorder="1" applyAlignment="1">
      <alignment horizontal="center" vertical="center"/>
    </xf>
    <xf numFmtId="0" fontId="27" fillId="0" borderId="0" xfId="7" applyFont="1" applyFill="1" applyBorder="1" applyAlignment="1">
      <alignment vertical="center" wrapText="1"/>
    </xf>
    <xf numFmtId="0" fontId="25" fillId="17" borderId="0" xfId="12" applyFill="1"/>
    <xf numFmtId="0" fontId="2" fillId="7" borderId="0" xfId="12" applyFont="1" applyFill="1" applyAlignment="1">
      <alignment vertical="center"/>
    </xf>
    <xf numFmtId="167" fontId="131" fillId="0" borderId="133" xfId="0" applyNumberFormat="1" applyFont="1" applyBorder="1" applyAlignment="1" applyProtection="1">
      <alignment horizontal="center" vertical="center" wrapText="1"/>
      <protection locked="0"/>
    </xf>
    <xf numFmtId="167" fontId="131" fillId="0" borderId="134" xfId="0" applyNumberFormat="1" applyFont="1" applyBorder="1" applyAlignment="1" applyProtection="1">
      <alignment horizontal="center" vertical="center" wrapText="1"/>
      <protection locked="0"/>
    </xf>
    <xf numFmtId="167" fontId="131" fillId="0" borderId="135" xfId="0" applyNumberFormat="1" applyFont="1" applyBorder="1" applyAlignment="1" applyProtection="1">
      <alignment horizontal="center" vertical="center" wrapText="1"/>
      <protection locked="0"/>
    </xf>
    <xf numFmtId="167" fontId="131" fillId="0" borderId="120" xfId="0" applyNumberFormat="1" applyFont="1" applyBorder="1" applyAlignment="1" applyProtection="1">
      <alignment horizontal="center" vertical="center" wrapText="1"/>
      <protection locked="0"/>
    </xf>
    <xf numFmtId="167" fontId="32" fillId="0" borderId="135" xfId="0" applyNumberFormat="1" applyFont="1" applyBorder="1" applyAlignment="1" applyProtection="1">
      <alignment horizontal="center" vertical="center" wrapText="1"/>
      <protection locked="0"/>
    </xf>
    <xf numFmtId="0" fontId="1" fillId="7" borderId="0" xfId="12" applyFont="1" applyFill="1" applyAlignment="1">
      <alignment vertical="center"/>
    </xf>
    <xf numFmtId="0" fontId="1" fillId="0" borderId="120" xfId="12" applyFont="1" applyFill="1" applyBorder="1" applyAlignment="1">
      <alignment horizontal="center" vertical="center"/>
    </xf>
    <xf numFmtId="167" fontId="86" fillId="0" borderId="120" xfId="0" quotePrefix="1" applyNumberFormat="1" applyFont="1" applyBorder="1" applyAlignment="1" applyProtection="1">
      <alignment horizontal="center" vertical="center" wrapText="1"/>
      <protection locked="0"/>
    </xf>
    <xf numFmtId="0" fontId="0" fillId="0" borderId="0" xfId="0"/>
    <xf numFmtId="0" fontId="37" fillId="0" borderId="0" xfId="0" applyFont="1"/>
    <xf numFmtId="167" fontId="30" fillId="5" borderId="2" xfId="0" quotePrefix="1" applyNumberFormat="1" applyFont="1" applyFill="1" applyBorder="1" applyAlignment="1" applyProtection="1">
      <alignment horizontal="center" vertical="center" wrapText="1"/>
      <protection hidden="1"/>
    </xf>
    <xf numFmtId="167" fontId="30" fillId="5" borderId="102" xfId="0" quotePrefix="1" applyNumberFormat="1" applyFont="1" applyFill="1" applyBorder="1" applyAlignment="1">
      <alignment horizontal="center" vertical="center" wrapText="1"/>
    </xf>
    <xf numFmtId="167" fontId="34" fillId="7" borderId="102" xfId="10" applyNumberFormat="1" applyFont="1" applyFill="1" applyBorder="1" applyAlignment="1" applyProtection="1">
      <alignment horizontal="center" vertical="center" wrapText="1"/>
      <protection locked="0"/>
    </xf>
    <xf numFmtId="167" fontId="30" fillId="5" borderId="20" xfId="0" quotePrefix="1" applyNumberFormat="1" applyFont="1" applyFill="1" applyBorder="1" applyAlignment="1">
      <alignment horizontal="center" vertical="center" wrapText="1"/>
    </xf>
    <xf numFmtId="0" fontId="69" fillId="0" borderId="120" xfId="13" applyFont="1" applyFill="1" applyBorder="1" applyAlignment="1">
      <alignment horizontal="center" vertical="center" wrapText="1"/>
    </xf>
    <xf numFmtId="0" fontId="69" fillId="0" borderId="120" xfId="13" applyFont="1" applyFill="1" applyBorder="1" applyAlignment="1">
      <alignment vertical="center" wrapText="1"/>
    </xf>
    <xf numFmtId="167" fontId="34" fillId="0" borderId="142" xfId="10" applyNumberFormat="1" applyFont="1" applyFill="1" applyBorder="1" applyAlignment="1" applyProtection="1">
      <alignment horizontal="center" vertical="center" wrapText="1"/>
      <protection locked="0"/>
    </xf>
    <xf numFmtId="0" fontId="69" fillId="0" borderId="120" xfId="13" applyFont="1" applyFill="1" applyBorder="1" applyAlignment="1">
      <alignment horizontal="left" vertical="center" wrapText="1"/>
    </xf>
    <xf numFmtId="0" fontId="85" fillId="0" borderId="120" xfId="13" applyFont="1" applyFill="1" applyBorder="1" applyAlignment="1">
      <alignment horizontal="left" vertical="center" wrapText="1"/>
    </xf>
    <xf numFmtId="0" fontId="35" fillId="9" borderId="2" xfId="0" applyFont="1" applyFill="1" applyBorder="1" applyAlignment="1">
      <alignment horizontal="center" vertical="center"/>
    </xf>
    <xf numFmtId="0" fontId="126" fillId="7" borderId="120" xfId="6" applyFont="1" applyFill="1" applyBorder="1" applyAlignment="1">
      <alignment horizontal="left" vertical="center" wrapText="1"/>
    </xf>
    <xf numFmtId="49" fontId="34" fillId="7" borderId="110" xfId="10" applyNumberFormat="1" applyFont="1" applyFill="1" applyBorder="1" applyAlignment="1" applyProtection="1">
      <alignment horizontal="left" vertical="center" wrapText="1"/>
      <protection locked="0"/>
    </xf>
    <xf numFmtId="49" fontId="34" fillId="7" borderId="99" xfId="10" applyNumberFormat="1" applyFont="1" applyFill="1" applyBorder="1" applyAlignment="1" applyProtection="1">
      <alignment horizontal="left" vertical="center"/>
      <protection locked="0"/>
    </xf>
    <xf numFmtId="167" fontId="116" fillId="0" borderId="99" xfId="10" quotePrefix="1" applyNumberFormat="1" applyFont="1" applyFill="1" applyBorder="1" applyAlignment="1" applyProtection="1">
      <alignment horizontal="center" vertical="center" wrapText="1"/>
      <protection locked="0"/>
    </xf>
    <xf numFmtId="0" fontId="132" fillId="0" borderId="208" xfId="0" applyFont="1" applyBorder="1"/>
    <xf numFmtId="0" fontId="37" fillId="0" borderId="209" xfId="0" applyFont="1" applyBorder="1"/>
    <xf numFmtId="0" fontId="37" fillId="0" borderId="117" xfId="0" applyFont="1" applyBorder="1"/>
    <xf numFmtId="0" fontId="102" fillId="7" borderId="0" xfId="0" applyFont="1" applyFill="1" applyBorder="1" applyAlignment="1">
      <alignment vertical="center"/>
    </xf>
    <xf numFmtId="0" fontId="1" fillId="7" borderId="151" xfId="12" applyFont="1" applyFill="1" applyBorder="1" applyAlignment="1">
      <alignment horizontal="left" vertical="center" wrapText="1"/>
    </xf>
    <xf numFmtId="0" fontId="25" fillId="7" borderId="0" xfId="12" applyFill="1" applyBorder="1" applyAlignment="1">
      <alignment horizontal="left" vertical="center" wrapText="1"/>
    </xf>
    <xf numFmtId="0" fontId="60" fillId="3" borderId="0" xfId="0" applyFont="1" applyFill="1" applyAlignment="1">
      <alignment horizontal="left" vertical="center"/>
    </xf>
    <xf numFmtId="0" fontId="46" fillId="4" borderId="1" xfId="0" applyFont="1" applyFill="1" applyBorder="1" applyAlignment="1">
      <alignment horizontal="left" vertical="center" wrapText="1" indent="1"/>
    </xf>
    <xf numFmtId="0" fontId="46" fillId="4" borderId="19" xfId="0" applyFont="1" applyFill="1" applyBorder="1" applyAlignment="1">
      <alignment horizontal="left" vertical="center" wrapText="1" indent="1"/>
    </xf>
    <xf numFmtId="0" fontId="46" fillId="4" borderId="20" xfId="0" applyFont="1" applyFill="1" applyBorder="1" applyAlignment="1">
      <alignment horizontal="left" vertical="center" wrapText="1" indent="1"/>
    </xf>
    <xf numFmtId="0" fontId="72" fillId="7" borderId="121" xfId="6" applyFont="1" applyFill="1" applyBorder="1" applyAlignment="1">
      <alignment horizontal="left" vertical="center" wrapText="1"/>
    </xf>
    <xf numFmtId="0" fontId="46" fillId="4" borderId="126" xfId="0" applyFont="1" applyFill="1" applyBorder="1" applyAlignment="1">
      <alignment horizontal="left" vertical="center" wrapText="1" indent="1"/>
    </xf>
    <xf numFmtId="0" fontId="46" fillId="4" borderId="127" xfId="0" applyFont="1" applyFill="1" applyBorder="1" applyAlignment="1">
      <alignment horizontal="left" vertical="center" wrapText="1" indent="1"/>
    </xf>
    <xf numFmtId="0" fontId="46" fillId="4" borderId="128" xfId="0" applyFont="1" applyFill="1" applyBorder="1" applyAlignment="1">
      <alignment horizontal="left" vertical="center" wrapText="1" indent="1"/>
    </xf>
    <xf numFmtId="0" fontId="30" fillId="5" borderId="123" xfId="0" applyFont="1" applyFill="1" applyBorder="1" applyAlignment="1">
      <alignment horizontal="center" wrapText="1"/>
    </xf>
    <xf numFmtId="0" fontId="30" fillId="5" borderId="124" xfId="0" applyFont="1" applyFill="1" applyBorder="1" applyAlignment="1">
      <alignment horizontal="center" wrapText="1"/>
    </xf>
    <xf numFmtId="0" fontId="72" fillId="7" borderId="120" xfId="6" applyFont="1" applyFill="1" applyBorder="1" applyAlignment="1">
      <alignment horizontal="left" vertical="center" wrapText="1"/>
    </xf>
    <xf numFmtId="0" fontId="30" fillId="5" borderId="1" xfId="0" quotePrefix="1" applyFont="1" applyFill="1" applyBorder="1" applyAlignment="1">
      <alignment horizontal="left" wrapText="1"/>
    </xf>
    <xf numFmtId="0" fontId="30" fillId="5" borderId="20" xfId="0" quotePrefix="1" applyFont="1" applyFill="1" applyBorder="1" applyAlignment="1">
      <alignment horizontal="left" wrapText="1"/>
    </xf>
    <xf numFmtId="0" fontId="34" fillId="6" borderId="0" xfId="8" applyNumberFormat="1" applyFont="1" applyFill="1" applyAlignment="1">
      <alignment horizontal="left" vertical="center" wrapText="1"/>
    </xf>
    <xf numFmtId="49" fontId="27" fillId="0" borderId="206" xfId="0" applyNumberFormat="1" applyFont="1" applyBorder="1" applyAlignment="1" applyProtection="1">
      <alignment horizontal="left" vertical="center" wrapText="1"/>
      <protection locked="0"/>
    </xf>
    <xf numFmtId="49" fontId="27" fillId="0" borderId="207" xfId="0" applyNumberFormat="1" applyFont="1" applyBorder="1" applyAlignment="1" applyProtection="1">
      <alignment horizontal="left" vertical="center" wrapText="1"/>
      <protection locked="0"/>
    </xf>
    <xf numFmtId="0" fontId="34" fillId="7" borderId="120" xfId="8" applyFont="1" applyFill="1" applyBorder="1" applyAlignment="1">
      <alignment horizontal="left" vertical="center" wrapText="1"/>
    </xf>
    <xf numFmtId="0" fontId="34" fillId="7" borderId="130" xfId="8" applyFont="1" applyFill="1" applyBorder="1" applyAlignment="1">
      <alignment horizontal="left" vertical="center"/>
    </xf>
    <xf numFmtId="0" fontId="34" fillId="7" borderId="125" xfId="8" applyFont="1" applyFill="1" applyBorder="1" applyAlignment="1">
      <alignment horizontal="left" vertical="center"/>
    </xf>
    <xf numFmtId="0" fontId="34" fillId="7" borderId="131" xfId="8" applyFont="1" applyFill="1" applyBorder="1" applyAlignment="1">
      <alignment horizontal="left" vertical="center"/>
    </xf>
    <xf numFmtId="0" fontId="85" fillId="0" borderId="129" xfId="0" applyFont="1" applyBorder="1" applyAlignment="1">
      <alignment horizontal="left" vertical="center" wrapText="1"/>
    </xf>
    <xf numFmtId="0" fontId="26" fillId="3" borderId="6" xfId="0" applyFont="1" applyFill="1" applyBorder="1" applyAlignment="1">
      <alignment horizontal="center"/>
    </xf>
    <xf numFmtId="0" fontId="26" fillId="3" borderId="0" xfId="0" applyFont="1" applyFill="1" applyBorder="1" applyAlignment="1">
      <alignment horizontal="center"/>
    </xf>
    <xf numFmtId="0" fontId="71" fillId="0" borderId="6" xfId="0" applyFont="1" applyBorder="1" applyAlignment="1">
      <alignment vertical="center"/>
    </xf>
    <xf numFmtId="0" fontId="71" fillId="0" borderId="0" xfId="0" applyFont="1" applyBorder="1" applyAlignment="1">
      <alignment vertical="center"/>
    </xf>
    <xf numFmtId="0" fontId="27" fillId="8" borderId="6" xfId="0" applyFont="1" applyFill="1" applyBorder="1" applyAlignment="1">
      <alignment horizontal="left" vertical="center" wrapText="1"/>
    </xf>
    <xf numFmtId="0" fontId="27" fillId="8" borderId="0" xfId="0" applyFont="1" applyFill="1" applyBorder="1" applyAlignment="1">
      <alignment horizontal="left" vertical="center" wrapText="1"/>
    </xf>
    <xf numFmtId="0" fontId="27" fillId="8" borderId="7" xfId="0" applyFont="1" applyFill="1" applyBorder="1" applyAlignment="1">
      <alignment horizontal="left" vertical="center" wrapText="1"/>
    </xf>
    <xf numFmtId="0" fontId="108" fillId="0" borderId="192" xfId="0" applyFont="1" applyFill="1" applyBorder="1" applyAlignment="1" applyProtection="1">
      <alignment horizontal="left" vertical="center" wrapText="1"/>
      <protection locked="0"/>
    </xf>
    <xf numFmtId="0" fontId="108" fillId="0" borderId="193" xfId="0" applyFont="1" applyFill="1" applyBorder="1" applyAlignment="1" applyProtection="1">
      <alignment horizontal="left" vertical="center" wrapText="1"/>
      <protection locked="0"/>
    </xf>
    <xf numFmtId="0" fontId="108" fillId="0" borderId="194" xfId="0" applyFont="1" applyFill="1" applyBorder="1" applyAlignment="1" applyProtection="1">
      <alignment horizontal="left" vertical="center" wrapText="1"/>
      <protection locked="0"/>
    </xf>
    <xf numFmtId="0" fontId="60" fillId="4" borderId="26" xfId="13" applyFont="1" applyFill="1" applyBorder="1" applyAlignment="1">
      <alignment horizontal="center" vertical="center"/>
    </xf>
    <xf numFmtId="0" fontId="60" fillId="4" borderId="16" xfId="13" applyFont="1" applyFill="1" applyBorder="1" applyAlignment="1">
      <alignment horizontal="center" vertical="center"/>
    </xf>
    <xf numFmtId="167" fontId="110" fillId="19" borderId="28" xfId="0" quotePrefix="1" applyNumberFormat="1" applyFont="1" applyFill="1" applyBorder="1" applyAlignment="1" applyProtection="1">
      <alignment horizontal="center" vertical="center" wrapText="1"/>
      <protection hidden="1"/>
    </xf>
    <xf numFmtId="167" fontId="110" fillId="19" borderId="16" xfId="0" quotePrefix="1" applyNumberFormat="1" applyFont="1" applyFill="1" applyBorder="1" applyAlignment="1" applyProtection="1">
      <alignment horizontal="center" vertical="center" wrapText="1"/>
      <protection hidden="1"/>
    </xf>
    <xf numFmtId="167" fontId="110" fillId="19" borderId="161" xfId="0" quotePrefix="1" applyNumberFormat="1" applyFont="1" applyFill="1" applyBorder="1" applyAlignment="1" applyProtection="1">
      <alignment horizontal="center" vertical="center" wrapText="1"/>
      <protection hidden="1"/>
    </xf>
    <xf numFmtId="167" fontId="110" fillId="19" borderId="6" xfId="0" quotePrefix="1" applyNumberFormat="1" applyFont="1" applyFill="1" applyBorder="1" applyAlignment="1" applyProtection="1">
      <alignment horizontal="center" vertical="center" wrapText="1"/>
      <protection hidden="1"/>
    </xf>
    <xf numFmtId="167" fontId="110" fillId="19" borderId="0" xfId="0" quotePrefix="1" applyNumberFormat="1" applyFont="1" applyFill="1" applyBorder="1" applyAlignment="1" applyProtection="1">
      <alignment horizontal="center" vertical="center" wrapText="1"/>
      <protection hidden="1"/>
    </xf>
    <xf numFmtId="0" fontId="35" fillId="4" borderId="23" xfId="0" applyFont="1" applyFill="1" applyBorder="1" applyAlignment="1">
      <alignment horizontal="center" vertical="center" wrapText="1"/>
    </xf>
    <xf numFmtId="0" fontId="35" fillId="4" borderId="12" xfId="0" applyFont="1" applyFill="1" applyBorder="1" applyAlignment="1">
      <alignment horizontal="center" vertical="center" wrapText="1"/>
    </xf>
    <xf numFmtId="0" fontId="35" fillId="4" borderId="2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6"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35" fillId="4" borderId="20" xfId="0" applyFont="1" applyFill="1" applyBorder="1" applyAlignment="1">
      <alignment horizontal="center" vertical="center" wrapText="1"/>
    </xf>
    <xf numFmtId="0" fontId="35" fillId="4" borderId="29" xfId="0" applyFont="1" applyFill="1" applyBorder="1" applyAlignment="1">
      <alignment horizontal="center" vertical="center" wrapText="1"/>
    </xf>
    <xf numFmtId="0" fontId="35" fillId="4" borderId="13" xfId="0" applyFont="1" applyFill="1" applyBorder="1" applyAlignment="1">
      <alignment horizontal="center" vertical="center" wrapText="1"/>
    </xf>
    <xf numFmtId="0" fontId="35" fillId="4" borderId="17" xfId="0" applyFont="1" applyFill="1" applyBorder="1" applyAlignment="1">
      <alignment horizontal="center" vertical="center" wrapText="1"/>
    </xf>
    <xf numFmtId="167" fontId="110" fillId="19" borderId="162" xfId="0" quotePrefix="1" applyNumberFormat="1" applyFont="1" applyFill="1" applyBorder="1" applyAlignment="1" applyProtection="1">
      <alignment horizontal="center" vertical="center" wrapText="1"/>
      <protection hidden="1"/>
    </xf>
    <xf numFmtId="167" fontId="110" fillId="19" borderId="163" xfId="0" quotePrefix="1" applyNumberFormat="1" applyFont="1" applyFill="1" applyBorder="1" applyAlignment="1" applyProtection="1">
      <alignment horizontal="center" vertical="center" wrapText="1"/>
      <protection hidden="1"/>
    </xf>
    <xf numFmtId="167" fontId="110" fillId="19" borderId="164" xfId="0" quotePrefix="1" applyNumberFormat="1" applyFont="1" applyFill="1" applyBorder="1" applyAlignment="1" applyProtection="1">
      <alignment horizontal="center" vertical="center" wrapText="1"/>
      <protection hidden="1"/>
    </xf>
    <xf numFmtId="167" fontId="110" fillId="19" borderId="165" xfId="0" quotePrefix="1" applyNumberFormat="1" applyFont="1" applyFill="1" applyBorder="1" applyAlignment="1" applyProtection="1">
      <alignment horizontal="left" vertical="center" wrapText="1"/>
      <protection hidden="1"/>
    </xf>
    <xf numFmtId="167" fontId="110" fillId="19" borderId="19" xfId="0" quotePrefix="1" applyNumberFormat="1" applyFont="1" applyFill="1" applyBorder="1" applyAlignment="1" applyProtection="1">
      <alignment horizontal="left" vertical="center" wrapText="1"/>
      <protection hidden="1"/>
    </xf>
    <xf numFmtId="167" fontId="110" fillId="19" borderId="166" xfId="0" quotePrefix="1" applyNumberFormat="1" applyFont="1" applyFill="1" applyBorder="1" applyAlignment="1" applyProtection="1">
      <alignment horizontal="left" vertical="center" wrapText="1"/>
      <protection hidden="1"/>
    </xf>
    <xf numFmtId="0" fontId="34" fillId="0" borderId="0" xfId="0" applyFont="1" applyFill="1" applyAlignment="1">
      <alignment horizontal="left" vertical="top" wrapText="1"/>
    </xf>
    <xf numFmtId="0" fontId="35" fillId="4" borderId="15" xfId="0" applyFont="1" applyFill="1" applyBorder="1" applyAlignment="1">
      <alignment horizontal="center" vertical="center" wrapText="1"/>
    </xf>
    <xf numFmtId="0" fontId="35" fillId="4" borderId="18"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 xfId="0" applyFont="1" applyFill="1" applyBorder="1" applyAlignment="1">
      <alignment horizontal="center" vertic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6" xfId="0" applyFont="1" applyFill="1" applyBorder="1" applyAlignment="1">
      <alignment horizontal="center"/>
    </xf>
    <xf numFmtId="0" fontId="27" fillId="4" borderId="17" xfId="0" applyFont="1" applyFill="1" applyBorder="1" applyAlignment="1">
      <alignment horizontal="center"/>
    </xf>
    <xf numFmtId="0" fontId="27" fillId="9" borderId="19" xfId="0" applyFont="1" applyFill="1" applyBorder="1"/>
    <xf numFmtId="0" fontId="27" fillId="9" borderId="20" xfId="0" applyFont="1" applyFill="1" applyBorder="1"/>
    <xf numFmtId="0" fontId="46" fillId="4" borderId="22" xfId="0" applyFont="1" applyFill="1" applyBorder="1" applyAlignment="1">
      <alignment horizontal="center"/>
    </xf>
    <xf numFmtId="0" fontId="46" fillId="4" borderId="13" xfId="0" applyFont="1" applyFill="1" applyBorder="1" applyAlignment="1">
      <alignment horizontal="center"/>
    </xf>
    <xf numFmtId="0" fontId="46" fillId="4" borderId="6" xfId="0" applyFont="1" applyFill="1" applyBorder="1" applyAlignment="1">
      <alignment horizontal="center"/>
    </xf>
    <xf numFmtId="0" fontId="46" fillId="4" borderId="25" xfId="0" applyFont="1" applyFill="1" applyBorder="1" applyAlignment="1">
      <alignment horizontal="center"/>
    </xf>
    <xf numFmtId="0" fontId="46" fillId="4" borderId="28" xfId="0" applyFont="1" applyFill="1" applyBorder="1" applyAlignment="1">
      <alignment horizontal="center"/>
    </xf>
    <xf numFmtId="0" fontId="46" fillId="4" borderId="17" xfId="0" applyFont="1" applyFill="1" applyBorder="1" applyAlignment="1">
      <alignment horizontal="center"/>
    </xf>
    <xf numFmtId="0" fontId="46" fillId="9" borderId="30" xfId="0" applyFont="1" applyFill="1" applyBorder="1" applyAlignment="1">
      <alignment horizontal="center"/>
    </xf>
    <xf numFmtId="0" fontId="46" fillId="9" borderId="31" xfId="0" applyFont="1" applyFill="1" applyBorder="1" applyAlignment="1">
      <alignment horizontal="center"/>
    </xf>
    <xf numFmtId="0" fontId="46" fillId="9" borderId="28" xfId="0" applyFont="1" applyFill="1" applyBorder="1" applyAlignment="1">
      <alignment horizontal="center"/>
    </xf>
    <xf numFmtId="0" fontId="46" fillId="9" borderId="17" xfId="0" applyFont="1" applyFill="1" applyBorder="1" applyAlignment="1">
      <alignment horizontal="center"/>
    </xf>
    <xf numFmtId="0" fontId="51" fillId="0" borderId="0" xfId="0" applyFont="1" applyAlignment="1">
      <alignment horizontal="left" vertical="center"/>
    </xf>
    <xf numFmtId="0" fontId="51" fillId="0" borderId="10" xfId="0" applyFont="1" applyBorder="1" applyAlignment="1">
      <alignment horizontal="left" vertical="center"/>
    </xf>
    <xf numFmtId="0" fontId="38" fillId="8" borderId="1" xfId="0" applyFont="1" applyFill="1" applyBorder="1" applyAlignment="1">
      <alignment horizontal="left" vertical="center"/>
    </xf>
    <xf numFmtId="0" fontId="38" fillId="8" borderId="20" xfId="0" applyFont="1" applyFill="1" applyBorder="1" applyAlignment="1">
      <alignment horizontal="left" vertical="center"/>
    </xf>
    <xf numFmtId="0" fontId="38" fillId="8" borderId="19" xfId="0" applyFont="1" applyFill="1" applyBorder="1" applyAlignment="1">
      <alignment horizontal="left" vertical="center"/>
    </xf>
    <xf numFmtId="0" fontId="35" fillId="4" borderId="37" xfId="0" applyFont="1" applyFill="1" applyBorder="1" applyAlignment="1">
      <alignment horizontal="center" vertical="center" wrapText="1"/>
    </xf>
    <xf numFmtId="0" fontId="35" fillId="4" borderId="38" xfId="0" applyFont="1" applyFill="1" applyBorder="1" applyAlignment="1">
      <alignment horizontal="center" vertical="center" wrapText="1"/>
    </xf>
    <xf numFmtId="0" fontId="35" fillId="4" borderId="39" xfId="0" applyFont="1" applyFill="1" applyBorder="1" applyAlignment="1">
      <alignment horizontal="center" vertical="center" wrapText="1"/>
    </xf>
    <xf numFmtId="0" fontId="27" fillId="4" borderId="22" xfId="0" applyFont="1" applyFill="1" applyBorder="1" applyAlignment="1"/>
    <xf numFmtId="0" fontId="27" fillId="4" borderId="13" xfId="0" applyFont="1" applyFill="1" applyBorder="1" applyAlignment="1"/>
    <xf numFmtId="0" fontId="27" fillId="4" borderId="40" xfId="0" applyFont="1" applyFill="1" applyBorder="1" applyAlignment="1"/>
    <xf numFmtId="0" fontId="27" fillId="4" borderId="41" xfId="0" applyFont="1" applyFill="1" applyBorder="1" applyAlignment="1"/>
    <xf numFmtId="0" fontId="27" fillId="9" borderId="44" xfId="0" applyFont="1" applyFill="1" applyBorder="1" applyAlignment="1"/>
    <xf numFmtId="0" fontId="27" fillId="9" borderId="45" xfId="0" applyFont="1" applyFill="1" applyBorder="1" applyAlignment="1"/>
    <xf numFmtId="0" fontId="34" fillId="7" borderId="0" xfId="0" applyFont="1" applyFill="1" applyAlignment="1">
      <alignment horizontal="left" vertical="top" wrapText="1"/>
    </xf>
    <xf numFmtId="0" fontId="60" fillId="3" borderId="0" xfId="0" applyFont="1" applyFill="1" applyBorder="1" applyAlignment="1">
      <alignment vertical="center"/>
    </xf>
    <xf numFmtId="0" fontId="27" fillId="19" borderId="10" xfId="0" applyFont="1" applyFill="1" applyBorder="1" applyAlignment="1"/>
    <xf numFmtId="167" fontId="27" fillId="19" borderId="10" xfId="0" applyNumberFormat="1" applyFont="1" applyFill="1" applyBorder="1" applyAlignment="1"/>
    <xf numFmtId="0" fontId="65" fillId="3" borderId="0" xfId="0" applyFont="1" applyFill="1" applyBorder="1" applyAlignment="1">
      <alignment horizontal="center"/>
    </xf>
    <xf numFmtId="0" fontId="27" fillId="0" borderId="0" xfId="0" applyFont="1" applyAlignment="1">
      <alignment vertical="center" wrapText="1"/>
    </xf>
    <xf numFmtId="0" fontId="27" fillId="0" borderId="19" xfId="0" applyFont="1" applyBorder="1" applyAlignment="1">
      <alignment vertical="center" wrapText="1"/>
    </xf>
    <xf numFmtId="0" fontId="51" fillId="0" borderId="0" xfId="0" applyFont="1" applyBorder="1" applyAlignment="1">
      <alignment horizontal="left" vertical="center"/>
    </xf>
    <xf numFmtId="0" fontId="35" fillId="0" borderId="0" xfId="0" applyFont="1" applyFill="1" applyBorder="1" applyAlignment="1">
      <alignment horizontal="center" vertical="center" wrapText="1"/>
    </xf>
    <xf numFmtId="0" fontId="27" fillId="0" borderId="0" xfId="0" applyFont="1" applyBorder="1" applyAlignment="1">
      <alignment vertical="center" wrapText="1"/>
    </xf>
    <xf numFmtId="0" fontId="62" fillId="0" borderId="0" xfId="0" quotePrefix="1" applyFont="1" applyFill="1" applyBorder="1" applyAlignment="1">
      <alignment horizontal="center" vertical="center"/>
    </xf>
    <xf numFmtId="0" fontId="62" fillId="0" borderId="0" xfId="0" quotePrefix="1" applyFont="1" applyFill="1" applyBorder="1" applyAlignment="1">
      <alignment horizontal="center" vertical="center" wrapText="1"/>
    </xf>
    <xf numFmtId="0" fontId="38" fillId="0" borderId="50" xfId="0" applyFont="1" applyBorder="1" applyAlignment="1">
      <alignment horizontal="left" vertical="center"/>
    </xf>
    <xf numFmtId="0" fontId="38" fillId="0" borderId="9" xfId="0" applyFont="1" applyBorder="1" applyAlignment="1">
      <alignment horizontal="left" vertical="center"/>
    </xf>
    <xf numFmtId="0" fontId="35" fillId="4" borderId="0" xfId="0" applyFont="1" applyFill="1" applyBorder="1" applyAlignment="1">
      <alignment horizontal="center" vertical="center"/>
    </xf>
    <xf numFmtId="0" fontId="35" fillId="4" borderId="25" xfId="0" applyFont="1" applyFill="1" applyBorder="1" applyAlignment="1">
      <alignment horizontal="center" vertical="center"/>
    </xf>
    <xf numFmtId="0" fontId="119" fillId="4" borderId="0" xfId="0" applyFont="1" applyFill="1" applyBorder="1" applyAlignment="1">
      <alignment horizontal="center" vertical="center"/>
    </xf>
    <xf numFmtId="0" fontId="119" fillId="4" borderId="25" xfId="0" applyFont="1" applyFill="1" applyBorder="1" applyAlignment="1">
      <alignment horizontal="center" vertical="center"/>
    </xf>
    <xf numFmtId="0" fontId="35" fillId="4" borderId="1" xfId="0" applyFont="1" applyFill="1" applyBorder="1" applyAlignment="1">
      <alignment horizontal="left" vertical="center"/>
    </xf>
    <xf numFmtId="0" fontId="35" fillId="4" borderId="19" xfId="0" applyFont="1" applyFill="1" applyBorder="1" applyAlignment="1">
      <alignment horizontal="left" vertical="center"/>
    </xf>
    <xf numFmtId="0" fontId="57" fillId="0" borderId="0" xfId="0" quotePrefix="1" applyFont="1" applyFill="1" applyBorder="1" applyAlignment="1">
      <alignment horizontal="center" vertical="center"/>
    </xf>
    <xf numFmtId="167" fontId="27" fillId="19" borderId="159" xfId="0" applyNumberFormat="1" applyFont="1" applyFill="1" applyBorder="1" applyAlignment="1">
      <alignment horizontal="center"/>
    </xf>
    <xf numFmtId="167" fontId="27" fillId="19" borderId="48" xfId="0" applyNumberFormat="1" applyFont="1" applyFill="1" applyBorder="1" applyAlignment="1">
      <alignment horizontal="center"/>
    </xf>
    <xf numFmtId="167" fontId="27" fillId="19" borderId="160" xfId="0" applyNumberFormat="1" applyFont="1" applyFill="1" applyBorder="1" applyAlignment="1">
      <alignment horizontal="center"/>
    </xf>
    <xf numFmtId="0" fontId="35" fillId="4" borderId="16" xfId="0" applyFont="1" applyFill="1" applyBorder="1" applyAlignment="1">
      <alignment horizontal="left" vertical="center"/>
    </xf>
    <xf numFmtId="0" fontId="60" fillId="3" borderId="0" xfId="0" applyFont="1" applyFill="1" applyBorder="1" applyAlignment="1">
      <alignment horizontal="left" vertical="center"/>
    </xf>
    <xf numFmtId="0" fontId="35" fillId="4" borderId="51" xfId="0" applyFont="1" applyFill="1" applyBorder="1" applyAlignment="1">
      <alignment horizontal="center" vertical="center" wrapText="1"/>
    </xf>
    <xf numFmtId="0" fontId="35" fillId="4" borderId="52" xfId="0" applyFont="1" applyFill="1" applyBorder="1" applyAlignment="1">
      <alignment horizontal="center" vertical="center" wrapText="1"/>
    </xf>
    <xf numFmtId="0" fontId="35" fillId="4" borderId="54" xfId="0" applyFont="1" applyFill="1" applyBorder="1" applyAlignment="1">
      <alignment horizontal="center" vertical="center" wrapText="1"/>
    </xf>
    <xf numFmtId="0" fontId="46" fillId="3" borderId="0" xfId="0" applyFont="1" applyFill="1" applyBorder="1" applyAlignment="1">
      <alignment horizontal="center"/>
    </xf>
    <xf numFmtId="0" fontId="35" fillId="4" borderId="5" xfId="0" applyFont="1" applyFill="1" applyBorder="1" applyAlignment="1">
      <alignment horizontal="center" vertical="center" wrapText="1"/>
    </xf>
    <xf numFmtId="0" fontId="35" fillId="4" borderId="53" xfId="0" applyFont="1" applyFill="1" applyBorder="1" applyAlignment="1">
      <alignment horizontal="center" vertical="center" wrapText="1"/>
    </xf>
    <xf numFmtId="0" fontId="35" fillId="4" borderId="55"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27" fillId="0" borderId="7" xfId="7" applyFont="1" applyFill="1" applyBorder="1" applyAlignment="1">
      <alignment vertical="center" wrapText="1"/>
    </xf>
    <xf numFmtId="0" fontId="27" fillId="0" borderId="0" xfId="0" applyFont="1" applyAlignment="1">
      <alignment horizontal="left" vertical="top" wrapText="1"/>
    </xf>
    <xf numFmtId="0" fontId="35" fillId="3" borderId="0" xfId="0" applyFont="1" applyFill="1" applyAlignment="1">
      <alignment horizontal="right" vertical="center"/>
    </xf>
    <xf numFmtId="0" fontId="30" fillId="4" borderId="22" xfId="0" applyFont="1" applyFill="1" applyBorder="1" applyAlignment="1"/>
    <xf numFmtId="0" fontId="30" fillId="4" borderId="61" xfId="0" applyFont="1" applyFill="1" applyBorder="1" applyAlignment="1"/>
    <xf numFmtId="0" fontId="30" fillId="4" borderId="6" xfId="0" applyFont="1" applyFill="1" applyBorder="1" applyAlignment="1"/>
    <xf numFmtId="0" fontId="30" fillId="4" borderId="64" xfId="0" applyFont="1" applyFill="1" applyBorder="1" applyAlignment="1"/>
    <xf numFmtId="0" fontId="30" fillId="4" borderId="67" xfId="0" applyFont="1" applyFill="1" applyBorder="1" applyAlignment="1"/>
    <xf numFmtId="0" fontId="30" fillId="4" borderId="68" xfId="0" applyFont="1" applyFill="1" applyBorder="1" applyAlignment="1"/>
    <xf numFmtId="0" fontId="27" fillId="7" borderId="50" xfId="0" applyFont="1" applyFill="1" applyBorder="1" applyAlignment="1">
      <alignment horizontal="left" vertical="center" wrapText="1"/>
    </xf>
    <xf numFmtId="0" fontId="31" fillId="4" borderId="22" xfId="0" applyFont="1" applyFill="1" applyBorder="1" applyAlignment="1">
      <alignment horizontal="left" vertical="center" wrapText="1"/>
    </xf>
    <xf numFmtId="0" fontId="31" fillId="4" borderId="12"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38" fillId="8" borderId="1" xfId="0" applyFont="1" applyFill="1" applyBorder="1" applyAlignment="1">
      <alignment horizontal="left" vertical="center" wrapText="1"/>
    </xf>
    <xf numFmtId="0" fontId="38" fillId="8" borderId="19" xfId="0" applyFont="1" applyFill="1" applyBorder="1" applyAlignment="1">
      <alignment horizontal="left" vertical="center" wrapText="1"/>
    </xf>
    <xf numFmtId="0" fontId="27" fillId="19" borderId="1" xfId="0" applyFont="1" applyFill="1" applyBorder="1" applyAlignment="1"/>
    <xf numFmtId="0" fontId="27" fillId="19" borderId="19" xfId="0" applyFont="1" applyFill="1" applyBorder="1" applyAlignment="1"/>
    <xf numFmtId="0" fontId="27" fillId="19" borderId="29" xfId="0" applyFont="1" applyFill="1" applyBorder="1" applyAlignment="1"/>
    <xf numFmtId="0" fontId="35" fillId="4" borderId="62" xfId="0" applyFont="1" applyFill="1" applyBorder="1" applyAlignment="1">
      <alignment horizontal="center" vertical="center" wrapText="1"/>
    </xf>
    <xf numFmtId="0" fontId="35" fillId="4" borderId="63" xfId="0" applyFont="1" applyFill="1" applyBorder="1" applyAlignment="1">
      <alignment horizontal="center" vertical="center" wrapText="1"/>
    </xf>
    <xf numFmtId="0" fontId="27" fillId="0" borderId="0" xfId="7" applyFont="1" applyFill="1" applyBorder="1" applyAlignment="1">
      <alignment vertical="center" wrapText="1"/>
    </xf>
    <xf numFmtId="0" fontId="46" fillId="9" borderId="30" xfId="0" applyFont="1" applyFill="1" applyBorder="1" applyAlignment="1"/>
    <xf numFmtId="0" fontId="46" fillId="9" borderId="31" xfId="0" applyFont="1" applyFill="1" applyBorder="1" applyAlignment="1"/>
    <xf numFmtId="0" fontId="27" fillId="9" borderId="30" xfId="0" applyFont="1" applyFill="1" applyBorder="1" applyAlignment="1"/>
    <xf numFmtId="0" fontId="27" fillId="9" borderId="31" xfId="0" applyFont="1" applyFill="1" applyBorder="1" applyAlignment="1"/>
    <xf numFmtId="0" fontId="38" fillId="7" borderId="6" xfId="0" applyFont="1" applyFill="1" applyBorder="1" applyAlignment="1">
      <alignment horizontal="center" vertical="center" wrapText="1"/>
    </xf>
    <xf numFmtId="0" fontId="38" fillId="7" borderId="0" xfId="0" applyFont="1" applyFill="1" applyBorder="1" applyAlignment="1">
      <alignment horizontal="center" vertical="center" wrapText="1"/>
    </xf>
    <xf numFmtId="0" fontId="30" fillId="9" borderId="69" xfId="0" applyFont="1" applyFill="1" applyBorder="1" applyAlignment="1"/>
    <xf numFmtId="0" fontId="30" fillId="9" borderId="70" xfId="0" applyFont="1" applyFill="1" applyBorder="1" applyAlignment="1"/>
    <xf numFmtId="0" fontId="35" fillId="4" borderId="65" xfId="0" applyFont="1" applyFill="1" applyBorder="1" applyAlignment="1">
      <alignment horizontal="center" vertical="center" wrapText="1"/>
    </xf>
    <xf numFmtId="0" fontId="35" fillId="4" borderId="66" xfId="0" applyFont="1" applyFill="1" applyBorder="1" applyAlignment="1">
      <alignment horizontal="center" vertical="center" wrapText="1"/>
    </xf>
    <xf numFmtId="0" fontId="46" fillId="4" borderId="59" xfId="0" applyFont="1" applyFill="1" applyBorder="1" applyAlignment="1">
      <alignment horizontal="center"/>
    </xf>
    <xf numFmtId="0" fontId="46" fillId="4" borderId="14" xfId="0" applyFont="1" applyFill="1" applyBorder="1" applyAlignment="1">
      <alignment horizontal="center"/>
    </xf>
    <xf numFmtId="0" fontId="46" fillId="4" borderId="49" xfId="0" applyFont="1" applyFill="1" applyBorder="1" applyAlignment="1">
      <alignment horizontal="center"/>
    </xf>
    <xf numFmtId="0" fontId="46" fillId="4" borderId="2" xfId="0" applyFont="1" applyFill="1" applyBorder="1" applyAlignment="1">
      <alignment horizontal="center"/>
    </xf>
    <xf numFmtId="0" fontId="27" fillId="4" borderId="59" xfId="0" applyFont="1" applyFill="1" applyBorder="1" applyAlignment="1">
      <alignment horizontal="center"/>
    </xf>
    <xf numFmtId="0" fontId="27" fillId="4" borderId="14" xfId="0" applyFont="1" applyFill="1" applyBorder="1" applyAlignment="1">
      <alignment horizontal="center"/>
    </xf>
    <xf numFmtId="0" fontId="27" fillId="4" borderId="49" xfId="0" applyFont="1" applyFill="1" applyBorder="1" applyAlignment="1">
      <alignment horizontal="center"/>
    </xf>
    <xf numFmtId="0" fontId="27" fillId="4" borderId="2" xfId="0" applyFont="1" applyFill="1" applyBorder="1" applyAlignment="1">
      <alignment horizontal="center"/>
    </xf>
    <xf numFmtId="0" fontId="38" fillId="4" borderId="15" xfId="0" applyFont="1" applyFill="1" applyBorder="1" applyAlignment="1">
      <alignment horizontal="center" vertical="center" wrapText="1"/>
    </xf>
    <xf numFmtId="0" fontId="38" fillId="4" borderId="18" xfId="0" applyFont="1" applyFill="1" applyBorder="1" applyAlignment="1">
      <alignment horizontal="center" vertical="center" wrapText="1"/>
    </xf>
    <xf numFmtId="0" fontId="37" fillId="7" borderId="6" xfId="0" applyFont="1" applyFill="1" applyBorder="1" applyAlignment="1">
      <alignment horizontal="left" vertical="top" wrapText="1"/>
    </xf>
    <xf numFmtId="0" fontId="37" fillId="7" borderId="0" xfId="0" applyFont="1" applyFill="1" applyBorder="1" applyAlignment="1">
      <alignment horizontal="left" vertical="top" wrapText="1"/>
    </xf>
    <xf numFmtId="0" fontId="38" fillId="19" borderId="19" xfId="0" applyFont="1" applyFill="1" applyBorder="1" applyAlignment="1">
      <alignment horizontal="left" vertical="center" wrapText="1"/>
    </xf>
    <xf numFmtId="0" fontId="38" fillId="19" borderId="29" xfId="0" applyFont="1" applyFill="1" applyBorder="1" applyAlignment="1">
      <alignment horizontal="left" vertical="center" wrapText="1"/>
    </xf>
    <xf numFmtId="0" fontId="35" fillId="9" borderId="76"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4" borderId="73" xfId="0" applyFont="1" applyFill="1" applyBorder="1" applyAlignment="1">
      <alignment horizontal="center" vertical="center"/>
    </xf>
    <xf numFmtId="0" fontId="35" fillId="4" borderId="55" xfId="0" applyFont="1" applyFill="1" applyBorder="1" applyAlignment="1">
      <alignment horizontal="center" vertical="center"/>
    </xf>
    <xf numFmtId="0" fontId="35" fillId="4" borderId="74" xfId="0" applyFont="1" applyFill="1" applyBorder="1" applyAlignment="1">
      <alignment horizontal="center" vertical="center" wrapText="1"/>
    </xf>
    <xf numFmtId="0" fontId="35" fillId="4" borderId="75" xfId="0" applyFont="1" applyFill="1" applyBorder="1" applyAlignment="1">
      <alignment horizontal="center" vertical="center" wrapText="1"/>
    </xf>
    <xf numFmtId="0" fontId="35" fillId="4" borderId="22" xfId="0" applyFont="1" applyFill="1" applyBorder="1" applyAlignment="1">
      <alignment horizontal="center" vertical="top"/>
    </xf>
    <xf numFmtId="0" fontId="35" fillId="4" borderId="13" xfId="0" applyFont="1" applyFill="1" applyBorder="1" applyAlignment="1">
      <alignment horizontal="center" vertical="top"/>
    </xf>
    <xf numFmtId="0" fontId="35" fillId="4" borderId="28" xfId="0" applyFont="1" applyFill="1" applyBorder="1" applyAlignment="1">
      <alignment horizontal="center" vertical="top"/>
    </xf>
    <xf numFmtId="0" fontId="35" fillId="4" borderId="17" xfId="0" applyFont="1" applyFill="1" applyBorder="1" applyAlignment="1">
      <alignment horizontal="center" vertical="top"/>
    </xf>
    <xf numFmtId="0" fontId="35" fillId="4" borderId="73" xfId="0" applyFont="1" applyFill="1" applyBorder="1" applyAlignment="1">
      <alignment horizontal="center" vertical="center" wrapText="1"/>
    </xf>
    <xf numFmtId="0" fontId="35" fillId="9" borderId="31" xfId="0" applyFont="1" applyFill="1" applyBorder="1" applyAlignment="1">
      <alignment horizontal="center" vertical="center" wrapText="1"/>
    </xf>
    <xf numFmtId="0" fontId="51" fillId="0" borderId="0" xfId="0" applyFont="1" applyAlignment="1">
      <alignment vertical="center"/>
    </xf>
    <xf numFmtId="0" fontId="35" fillId="4" borderId="0" xfId="0" applyFont="1" applyFill="1" applyBorder="1" applyAlignment="1">
      <alignment horizontal="center" vertical="top"/>
    </xf>
    <xf numFmtId="0" fontId="35" fillId="4" borderId="25" xfId="0" applyFont="1" applyFill="1" applyBorder="1" applyAlignment="1">
      <alignment horizontal="center" vertical="top"/>
    </xf>
    <xf numFmtId="0" fontId="35" fillId="4" borderId="16" xfId="0" applyFont="1" applyFill="1" applyBorder="1" applyAlignment="1">
      <alignment horizontal="center" vertical="top"/>
    </xf>
    <xf numFmtId="0" fontId="35" fillId="4" borderId="53" xfId="0" applyFont="1" applyFill="1" applyBorder="1" applyAlignment="1">
      <alignment horizontal="center" vertical="center"/>
    </xf>
    <xf numFmtId="0" fontId="34" fillId="0" borderId="110" xfId="0" applyFont="1" applyFill="1" applyBorder="1" applyAlignment="1">
      <alignment horizontal="left" vertical="top" wrapText="1"/>
    </xf>
    <xf numFmtId="0" fontId="34" fillId="0" borderId="82" xfId="0" applyFont="1" applyFill="1" applyBorder="1" applyAlignment="1">
      <alignment horizontal="left" vertical="top" wrapText="1"/>
    </xf>
    <xf numFmtId="0" fontId="34" fillId="0" borderId="79" xfId="0" applyFont="1" applyFill="1" applyBorder="1" applyAlignment="1">
      <alignment horizontal="left" vertical="top" wrapText="1"/>
    </xf>
    <xf numFmtId="0" fontId="34" fillId="17" borderId="81" xfId="0" applyFont="1" applyFill="1" applyBorder="1" applyAlignment="1" applyProtection="1">
      <alignment horizontal="left" wrapText="1"/>
      <protection locked="0"/>
    </xf>
    <xf numFmtId="0" fontId="34" fillId="17" borderId="82" xfId="0" applyFont="1" applyFill="1" applyBorder="1" applyAlignment="1" applyProtection="1">
      <alignment horizontal="left"/>
      <protection locked="0"/>
    </xf>
    <xf numFmtId="0" fontId="34" fillId="17" borderId="83" xfId="0" applyFont="1" applyFill="1" applyBorder="1" applyAlignment="1" applyProtection="1">
      <alignment horizontal="left"/>
      <protection locked="0"/>
    </xf>
    <xf numFmtId="0" fontId="45" fillId="17" borderId="85" xfId="0" applyFont="1" applyFill="1" applyBorder="1" applyAlignment="1" applyProtection="1">
      <alignment horizontal="center" vertical="center"/>
    </xf>
    <xf numFmtId="0" fontId="45" fillId="17" borderId="86" xfId="0" applyFont="1" applyFill="1" applyBorder="1" applyAlignment="1" applyProtection="1">
      <alignment horizontal="center" vertical="center"/>
    </xf>
    <xf numFmtId="0" fontId="45" fillId="17" borderId="87" xfId="0" applyFont="1" applyFill="1" applyBorder="1" applyAlignment="1" applyProtection="1">
      <alignment horizontal="center" vertical="center"/>
    </xf>
    <xf numFmtId="0" fontId="45" fillId="17" borderId="89" xfId="0" applyFont="1" applyFill="1" applyBorder="1" applyAlignment="1" applyProtection="1">
      <alignment horizontal="center" vertical="center"/>
    </xf>
    <xf numFmtId="0" fontId="45" fillId="17" borderId="90" xfId="0" applyFont="1" applyFill="1" applyBorder="1" applyAlignment="1" applyProtection="1">
      <alignment horizontal="center" vertical="center"/>
    </xf>
    <xf numFmtId="0" fontId="45" fillId="17" borderId="91" xfId="0" applyFont="1" applyFill="1" applyBorder="1" applyAlignment="1" applyProtection="1">
      <alignment horizontal="center" vertical="center"/>
    </xf>
    <xf numFmtId="0" fontId="45" fillId="17" borderId="0" xfId="0" applyFont="1" applyFill="1" applyBorder="1" applyAlignment="1" applyProtection="1">
      <alignment vertical="center"/>
    </xf>
    <xf numFmtId="0" fontId="27" fillId="0" borderId="81" xfId="0" applyFont="1" applyBorder="1" applyAlignment="1" applyProtection="1">
      <alignment horizontal="left" wrapText="1"/>
      <protection locked="0"/>
    </xf>
    <xf numFmtId="0" fontId="27" fillId="0" borderId="82" xfId="0" applyFont="1" applyBorder="1" applyAlignment="1" applyProtection="1">
      <alignment horizontal="left"/>
      <protection locked="0"/>
    </xf>
    <xf numFmtId="0" fontId="27" fillId="0" borderId="83" xfId="0" applyFont="1" applyBorder="1" applyAlignment="1" applyProtection="1">
      <alignment horizontal="left"/>
      <protection locked="0"/>
    </xf>
    <xf numFmtId="167" fontId="34" fillId="17" borderId="1" xfId="0" quotePrefix="1" applyNumberFormat="1" applyFont="1" applyFill="1" applyBorder="1" applyAlignment="1" applyProtection="1">
      <alignment horizontal="left" vertical="center" wrapText="1"/>
      <protection hidden="1"/>
    </xf>
    <xf numFmtId="167" fontId="34" fillId="17" borderId="19" xfId="0" quotePrefix="1" applyNumberFormat="1" applyFont="1" applyFill="1" applyBorder="1" applyAlignment="1" applyProtection="1">
      <alignment horizontal="left" vertical="center" wrapText="1"/>
      <protection hidden="1"/>
    </xf>
    <xf numFmtId="0" fontId="45" fillId="17" borderId="1" xfId="0" applyFont="1" applyFill="1" applyBorder="1" applyAlignment="1">
      <alignment horizontal="left" vertical="center" wrapText="1"/>
    </xf>
    <xf numFmtId="0" fontId="45" fillId="17" borderId="20" xfId="0" applyFont="1" applyFill="1" applyBorder="1" applyAlignment="1">
      <alignment horizontal="left" vertical="center" wrapText="1"/>
    </xf>
    <xf numFmtId="167" fontId="34" fillId="17" borderId="167" xfId="0" quotePrefix="1" applyNumberFormat="1" applyFont="1" applyFill="1" applyBorder="1" applyAlignment="1" applyProtection="1">
      <alignment horizontal="left" vertical="center" wrapText="1"/>
      <protection hidden="1"/>
    </xf>
    <xf numFmtId="167" fontId="34" fillId="17" borderId="168" xfId="0" quotePrefix="1" applyNumberFormat="1" applyFont="1" applyFill="1" applyBorder="1" applyAlignment="1" applyProtection="1">
      <alignment horizontal="left" vertical="center" wrapText="1"/>
      <protection hidden="1"/>
    </xf>
    <xf numFmtId="167" fontId="34" fillId="17" borderId="169" xfId="0" quotePrefix="1" applyNumberFormat="1" applyFont="1" applyFill="1" applyBorder="1" applyAlignment="1" applyProtection="1">
      <alignment horizontal="left" vertical="center" wrapText="1"/>
      <protection hidden="1"/>
    </xf>
    <xf numFmtId="167" fontId="34" fillId="17" borderId="84" xfId="0" quotePrefix="1" applyNumberFormat="1" applyFont="1" applyFill="1" applyBorder="1" applyAlignment="1" applyProtection="1">
      <alignment horizontal="left" vertical="center" wrapText="1"/>
      <protection hidden="1"/>
    </xf>
    <xf numFmtId="167" fontId="34" fillId="17" borderId="78" xfId="0" quotePrefix="1" applyNumberFormat="1" applyFont="1" applyFill="1" applyBorder="1" applyAlignment="1" applyProtection="1">
      <alignment horizontal="left" vertical="center" wrapText="1"/>
      <protection hidden="1"/>
    </xf>
    <xf numFmtId="167" fontId="34" fillId="17" borderId="170" xfId="0" quotePrefix="1" applyNumberFormat="1" applyFont="1" applyFill="1" applyBorder="1" applyAlignment="1" applyProtection="1">
      <alignment horizontal="left" vertical="center" wrapText="1"/>
      <protection hidden="1"/>
    </xf>
    <xf numFmtId="0" fontId="35" fillId="4" borderId="5" xfId="0" applyFont="1" applyFill="1" applyBorder="1" applyAlignment="1" applyProtection="1">
      <alignment horizontal="center" vertical="center" wrapText="1"/>
    </xf>
    <xf numFmtId="0" fontId="35" fillId="4" borderId="55" xfId="0" applyFont="1" applyFill="1" applyBorder="1" applyAlignment="1" applyProtection="1">
      <alignment horizontal="center" vertical="center" wrapText="1"/>
    </xf>
    <xf numFmtId="0" fontId="35" fillId="4" borderId="31" xfId="0" applyFont="1" applyFill="1" applyBorder="1" applyAlignment="1" applyProtection="1">
      <alignment horizontal="center" vertical="center"/>
    </xf>
    <xf numFmtId="0" fontId="35" fillId="4" borderId="25"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3" xfId="0" applyFont="1" applyFill="1" applyBorder="1" applyAlignment="1" applyProtection="1">
      <alignment horizontal="center" vertical="center" wrapText="1"/>
    </xf>
    <xf numFmtId="0" fontId="35" fillId="4" borderId="80" xfId="0" applyFont="1" applyFill="1" applyBorder="1" applyAlignment="1" applyProtection="1">
      <alignment horizontal="center" vertical="center" wrapText="1"/>
    </xf>
    <xf numFmtId="0" fontId="35" fillId="4" borderId="31" xfId="0" applyFont="1" applyFill="1" applyBorder="1" applyAlignment="1" applyProtection="1">
      <alignment horizontal="center" vertical="center" wrapText="1"/>
    </xf>
    <xf numFmtId="0" fontId="34" fillId="17" borderId="77" xfId="0" applyFont="1" applyFill="1" applyBorder="1" applyAlignment="1">
      <alignment horizontal="left" wrapText="1"/>
    </xf>
    <xf numFmtId="0" fontId="34" fillId="17" borderId="78" xfId="0" applyFont="1" applyFill="1" applyBorder="1" applyAlignment="1">
      <alignment horizontal="left" wrapText="1"/>
    </xf>
    <xf numFmtId="0" fontId="34" fillId="17" borderId="79" xfId="0" applyFont="1" applyFill="1" applyBorder="1" applyAlignment="1">
      <alignment horizontal="left" wrapText="1"/>
    </xf>
    <xf numFmtId="0" fontId="45" fillId="17" borderId="35" xfId="0" applyFont="1" applyFill="1" applyBorder="1" applyAlignment="1" applyProtection="1">
      <alignment horizontal="left" vertical="center"/>
    </xf>
    <xf numFmtId="0" fontId="45" fillId="17" borderId="25" xfId="0" applyFont="1" applyFill="1" applyBorder="1" applyAlignment="1" applyProtection="1">
      <alignment horizontal="left" vertical="center"/>
    </xf>
    <xf numFmtId="0" fontId="45" fillId="17" borderId="26" xfId="0" applyFont="1" applyFill="1" applyBorder="1" applyAlignment="1" applyProtection="1">
      <alignment horizontal="left" vertical="center"/>
    </xf>
    <xf numFmtId="0" fontId="45" fillId="17" borderId="16" xfId="0" applyFont="1" applyFill="1" applyBorder="1" applyAlignment="1" applyProtection="1">
      <alignment horizontal="left" vertical="center"/>
    </xf>
    <xf numFmtId="0" fontId="45" fillId="17" borderId="1" xfId="0" applyFont="1" applyFill="1" applyBorder="1" applyAlignment="1" applyProtection="1">
      <alignment horizontal="left" vertical="center"/>
    </xf>
    <xf numFmtId="0" fontId="45" fillId="17" borderId="20" xfId="0" applyFont="1" applyFill="1" applyBorder="1" applyAlignment="1" applyProtection="1">
      <alignment horizontal="left" vertical="center"/>
    </xf>
    <xf numFmtId="0" fontId="35" fillId="4" borderId="5" xfId="0" applyFont="1" applyFill="1" applyBorder="1" applyAlignment="1" applyProtection="1">
      <alignment horizontal="center" vertical="center"/>
    </xf>
    <xf numFmtId="0" fontId="35" fillId="4" borderId="55" xfId="0" applyFont="1" applyFill="1" applyBorder="1" applyAlignment="1" applyProtection="1">
      <alignment horizontal="center" vertical="center"/>
    </xf>
    <xf numFmtId="170" fontId="42" fillId="12" borderId="1" xfId="0" applyNumberFormat="1" applyFont="1" applyFill="1" applyBorder="1" applyAlignment="1" applyProtection="1">
      <alignment horizontal="center" vertical="center" wrapText="1"/>
    </xf>
    <xf numFmtId="170" fontId="42" fillId="12" borderId="19" xfId="0" applyNumberFormat="1" applyFont="1" applyFill="1" applyBorder="1" applyAlignment="1" applyProtection="1">
      <alignment horizontal="center" vertical="center" wrapText="1"/>
    </xf>
    <xf numFmtId="170" fontId="42" fillId="12" borderId="20" xfId="0" applyNumberFormat="1" applyFont="1" applyFill="1" applyBorder="1" applyAlignment="1" applyProtection="1">
      <alignment horizontal="center" vertical="center" wrapText="1"/>
    </xf>
    <xf numFmtId="0" fontId="27" fillId="0" borderId="77" xfId="0" applyFont="1" applyBorder="1" applyAlignment="1">
      <alignment horizontal="left" wrapText="1"/>
    </xf>
    <xf numFmtId="0" fontId="27" fillId="0" borderId="78" xfId="0" applyFont="1" applyBorder="1" applyAlignment="1">
      <alignment horizontal="left" wrapText="1"/>
    </xf>
    <xf numFmtId="0" fontId="27" fillId="0" borderId="79" xfId="0" applyFont="1" applyBorder="1" applyAlignment="1">
      <alignment horizontal="left" wrapText="1"/>
    </xf>
    <xf numFmtId="0" fontId="35" fillId="4" borderId="4" xfId="0" applyFont="1" applyFill="1" applyBorder="1" applyAlignment="1" applyProtection="1">
      <alignment horizontal="center" vertical="center"/>
    </xf>
    <xf numFmtId="0" fontId="35" fillId="4" borderId="4" xfId="0" applyFont="1" applyFill="1" applyBorder="1" applyAlignment="1" applyProtection="1">
      <alignment horizontal="center" vertical="center" wrapText="1"/>
    </xf>
    <xf numFmtId="0" fontId="35" fillId="4" borderId="82" xfId="0" applyFont="1" applyFill="1" applyBorder="1" applyAlignment="1" applyProtection="1">
      <alignment horizontal="center" vertical="center" wrapText="1"/>
    </xf>
    <xf numFmtId="0" fontId="65" fillId="4" borderId="5" xfId="0" applyFont="1" applyFill="1" applyBorder="1" applyAlignment="1">
      <alignment horizontal="center" wrapText="1"/>
    </xf>
    <xf numFmtId="0" fontId="65" fillId="4" borderId="55" xfId="0" applyFont="1" applyFill="1" applyBorder="1" applyAlignment="1">
      <alignment horizontal="center" wrapText="1"/>
    </xf>
    <xf numFmtId="0" fontId="27" fillId="0" borderId="77" xfId="0" applyFont="1" applyBorder="1" applyAlignment="1">
      <alignment horizontal="left" vertical="top" wrapText="1"/>
    </xf>
    <xf numFmtId="0" fontId="27" fillId="0" borderId="78" xfId="0" applyFont="1" applyBorder="1" applyAlignment="1">
      <alignment horizontal="left" vertical="top" wrapText="1"/>
    </xf>
    <xf numFmtId="0" fontId="27" fillId="0" borderId="79" xfId="0" applyFont="1" applyBorder="1" applyAlignment="1">
      <alignment horizontal="left" vertical="top" wrapText="1"/>
    </xf>
    <xf numFmtId="0" fontId="48" fillId="17" borderId="10" xfId="0" applyFont="1" applyFill="1" applyBorder="1" applyAlignment="1">
      <alignment wrapText="1"/>
    </xf>
    <xf numFmtId="0" fontId="48" fillId="17" borderId="0" xfId="0" applyFont="1" applyFill="1"/>
    <xf numFmtId="0" fontId="48" fillId="17" borderId="22" xfId="0" applyFont="1" applyFill="1" applyBorder="1" applyAlignment="1">
      <alignment wrapText="1"/>
    </xf>
    <xf numFmtId="0" fontId="48" fillId="17" borderId="12" xfId="0" applyFont="1" applyFill="1" applyBorder="1"/>
    <xf numFmtId="0" fontId="48" fillId="17" borderId="24" xfId="0" applyFont="1" applyFill="1" applyBorder="1"/>
    <xf numFmtId="0" fontId="48" fillId="17" borderId="10" xfId="0" quotePrefix="1" applyFont="1" applyFill="1" applyBorder="1" applyAlignment="1">
      <alignment wrapText="1"/>
    </xf>
    <xf numFmtId="0" fontId="48" fillId="17" borderId="0" xfId="0" quotePrefix="1" applyFont="1" applyFill="1"/>
    <xf numFmtId="0" fontId="35" fillId="4" borderId="53" xfId="0" applyFont="1" applyFill="1" applyBorder="1" applyAlignment="1" applyProtection="1">
      <alignment horizontal="center" vertical="center"/>
    </xf>
    <xf numFmtId="0" fontId="35" fillId="4" borderId="19" xfId="0" applyFont="1" applyFill="1" applyBorder="1" applyAlignment="1" applyProtection="1">
      <alignment horizontal="center" vertical="center"/>
    </xf>
    <xf numFmtId="0" fontId="35" fillId="4" borderId="20" xfId="0" applyFont="1" applyFill="1" applyBorder="1" applyAlignment="1" applyProtection="1">
      <alignment horizontal="center" vertical="center"/>
    </xf>
    <xf numFmtId="0" fontId="35" fillId="4" borderId="53" xfId="0" applyFont="1" applyFill="1" applyBorder="1" applyAlignment="1" applyProtection="1">
      <alignment horizontal="center" vertical="center" wrapText="1"/>
    </xf>
    <xf numFmtId="0" fontId="35" fillId="4" borderId="35" xfId="0" applyFont="1" applyFill="1" applyBorder="1" applyAlignment="1" applyProtection="1">
      <alignment horizontal="center" vertical="center" wrapText="1"/>
    </xf>
    <xf numFmtId="0" fontId="35" fillId="4" borderId="1" xfId="0" applyFont="1" applyFill="1" applyBorder="1" applyAlignment="1" applyProtection="1">
      <alignment horizontal="center" vertical="center" wrapText="1"/>
    </xf>
    <xf numFmtId="0" fontId="35" fillId="4" borderId="19" xfId="0" applyFont="1" applyFill="1" applyBorder="1" applyAlignment="1" applyProtection="1">
      <alignment horizontal="center" vertical="center" wrapText="1"/>
    </xf>
    <xf numFmtId="0" fontId="35" fillId="4" borderId="20" xfId="0" applyFont="1" applyFill="1" applyBorder="1" applyAlignment="1" applyProtection="1">
      <alignment horizontal="center" vertical="center" wrapText="1"/>
    </xf>
    <xf numFmtId="0" fontId="45" fillId="17" borderId="33" xfId="0" applyFont="1" applyFill="1" applyBorder="1" applyAlignment="1" applyProtection="1">
      <alignment horizontal="left" vertical="center"/>
    </xf>
    <xf numFmtId="0" fontId="45" fillId="17" borderId="96" xfId="0" applyFont="1" applyFill="1" applyBorder="1" applyAlignment="1" applyProtection="1">
      <alignment horizontal="left" vertical="center"/>
    </xf>
    <xf numFmtId="0" fontId="34" fillId="17" borderId="33" xfId="0" applyFont="1" applyFill="1" applyBorder="1" applyAlignment="1">
      <alignment horizontal="left" vertical="center" wrapText="1"/>
    </xf>
    <xf numFmtId="0" fontId="34" fillId="17" borderId="96" xfId="0" applyFont="1" applyFill="1" applyBorder="1" applyAlignment="1">
      <alignment horizontal="left" vertical="center" wrapText="1"/>
    </xf>
    <xf numFmtId="0" fontId="45" fillId="17" borderId="97" xfId="0" applyFont="1" applyFill="1" applyBorder="1" applyAlignment="1" applyProtection="1">
      <alignment horizontal="left" vertical="center"/>
    </xf>
    <xf numFmtId="0" fontId="45" fillId="17" borderId="82" xfId="0" applyFont="1" applyFill="1" applyBorder="1" applyAlignment="1" applyProtection="1">
      <alignment horizontal="left" vertical="center"/>
    </xf>
    <xf numFmtId="0" fontId="45" fillId="17" borderId="83" xfId="0" applyFont="1" applyFill="1" applyBorder="1" applyAlignment="1" applyProtection="1">
      <alignment horizontal="left" vertical="center"/>
    </xf>
    <xf numFmtId="0" fontId="45" fillId="17" borderId="81" xfId="0" applyFont="1" applyFill="1" applyBorder="1" applyAlignment="1" applyProtection="1">
      <alignment vertical="center"/>
    </xf>
    <xf numFmtId="0" fontId="45" fillId="17" borderId="82" xfId="0" applyFont="1" applyFill="1" applyBorder="1" applyAlignment="1" applyProtection="1">
      <alignment vertical="center"/>
    </xf>
    <xf numFmtId="0" fontId="27" fillId="0" borderId="98" xfId="0" applyFont="1" applyBorder="1" applyAlignment="1">
      <alignment horizontal="left" wrapText="1"/>
    </xf>
    <xf numFmtId="0" fontId="27" fillId="17" borderId="77" xfId="0" applyFont="1" applyFill="1" applyBorder="1" applyAlignment="1">
      <alignment horizontal="left" wrapText="1"/>
    </xf>
    <xf numFmtId="0" fontId="27" fillId="17" borderId="78" xfId="0" applyFont="1" applyFill="1" applyBorder="1" applyAlignment="1">
      <alignment horizontal="left" wrapText="1"/>
    </xf>
    <xf numFmtId="0" fontId="27" fillId="17" borderId="79" xfId="0" applyFont="1" applyFill="1" applyBorder="1" applyAlignment="1">
      <alignment horizontal="left" wrapText="1"/>
    </xf>
    <xf numFmtId="0" fontId="27" fillId="0" borderId="98" xfId="0" applyFont="1" applyBorder="1" applyAlignment="1">
      <alignment horizontal="left" vertical="top" wrapText="1"/>
    </xf>
    <xf numFmtId="166" fontId="45" fillId="17" borderId="85" xfId="0" quotePrefix="1" applyNumberFormat="1" applyFont="1" applyFill="1" applyBorder="1" applyAlignment="1" applyProtection="1">
      <alignment horizontal="center" vertical="center"/>
    </xf>
    <xf numFmtId="0" fontId="34" fillId="17" borderId="1" xfId="0" applyFont="1" applyFill="1" applyBorder="1" applyAlignment="1">
      <alignment horizontal="left" vertical="center" wrapText="1"/>
    </xf>
    <xf numFmtId="0" fontId="34" fillId="17" borderId="19" xfId="0" applyFont="1" applyFill="1" applyBorder="1" applyAlignment="1">
      <alignment horizontal="left" vertical="center" wrapText="1"/>
    </xf>
    <xf numFmtId="0" fontId="34" fillId="17" borderId="26" xfId="0" applyFont="1" applyFill="1" applyBorder="1" applyAlignment="1">
      <alignment horizontal="left" vertical="center" wrapText="1"/>
    </xf>
    <xf numFmtId="0" fontId="34" fillId="17" borderId="16" xfId="0" applyFont="1" applyFill="1" applyBorder="1" applyAlignment="1">
      <alignment horizontal="left" vertical="center" wrapText="1"/>
    </xf>
    <xf numFmtId="0" fontId="27" fillId="0" borderId="82" xfId="0" applyFont="1" applyBorder="1" applyAlignment="1" applyProtection="1">
      <alignment horizontal="left" wrapText="1"/>
      <protection locked="0"/>
    </xf>
    <xf numFmtId="0" fontId="27" fillId="0" borderId="99" xfId="0" applyFont="1" applyBorder="1" applyAlignment="1" applyProtection="1">
      <alignment horizontal="left" wrapText="1"/>
      <protection locked="0"/>
    </xf>
    <xf numFmtId="0" fontId="34" fillId="17" borderId="81" xfId="0" applyFont="1" applyFill="1" applyBorder="1" applyAlignment="1">
      <alignment horizontal="left" wrapText="1"/>
    </xf>
    <xf numFmtId="0" fontId="34" fillId="17" borderId="82" xfId="0" applyFont="1" applyFill="1" applyBorder="1" applyAlignment="1">
      <alignment horizontal="left" wrapText="1"/>
    </xf>
    <xf numFmtId="0" fontId="34" fillId="17" borderId="99" xfId="0" applyFont="1" applyFill="1" applyBorder="1" applyAlignment="1">
      <alignment horizontal="left" wrapText="1"/>
    </xf>
    <xf numFmtId="0" fontId="45" fillId="17" borderId="55" xfId="0" applyFont="1" applyFill="1" applyBorder="1" applyAlignment="1" applyProtection="1">
      <alignment horizontal="left" vertical="center"/>
    </xf>
    <xf numFmtId="0" fontId="45" fillId="17" borderId="16" xfId="0" applyFont="1" applyFill="1" applyBorder="1" applyAlignment="1" applyProtection="1">
      <alignment vertical="center"/>
    </xf>
    <xf numFmtId="0" fontId="34" fillId="0" borderId="99" xfId="0" applyFont="1" applyFill="1" applyBorder="1" applyAlignment="1">
      <alignment horizontal="left" vertical="top" wrapText="1"/>
    </xf>
    <xf numFmtId="0" fontId="34" fillId="17" borderId="81" xfId="0" applyFont="1" applyFill="1" applyBorder="1" applyAlignment="1">
      <alignment horizontal="left" vertical="top" wrapText="1"/>
    </xf>
    <xf numFmtId="0" fontId="34" fillId="17" borderId="82" xfId="0" applyFont="1" applyFill="1" applyBorder="1" applyAlignment="1">
      <alignment horizontal="left" vertical="top" wrapText="1"/>
    </xf>
    <xf numFmtId="0" fontId="34" fillId="17" borderId="99" xfId="0" applyFont="1" applyFill="1" applyBorder="1" applyAlignment="1">
      <alignment horizontal="left" vertical="top" wrapText="1"/>
    </xf>
    <xf numFmtId="0" fontId="27" fillId="0" borderId="81" xfId="0" applyFont="1" applyBorder="1" applyAlignment="1">
      <alignment horizontal="left" wrapText="1"/>
    </xf>
    <xf numFmtId="0" fontId="27" fillId="0" borderId="82" xfId="0" applyFont="1" applyBorder="1" applyAlignment="1">
      <alignment horizontal="left" wrapText="1"/>
    </xf>
    <xf numFmtId="0" fontId="27" fillId="0" borderId="99" xfId="0" applyFont="1" applyBorder="1" applyAlignment="1">
      <alignment horizontal="left" wrapText="1"/>
    </xf>
    <xf numFmtId="0" fontId="27" fillId="0" borderId="81" xfId="0" applyFont="1" applyBorder="1" applyAlignment="1" applyProtection="1">
      <alignment horizontal="left" wrapText="1"/>
    </xf>
    <xf numFmtId="0" fontId="27" fillId="0" borderId="82" xfId="0" applyFont="1" applyBorder="1" applyAlignment="1">
      <alignment horizontal="left"/>
    </xf>
    <xf numFmtId="170" fontId="42" fillId="12" borderId="81" xfId="0" applyNumberFormat="1" applyFont="1" applyFill="1" applyBorder="1" applyAlignment="1" applyProtection="1">
      <alignment horizontal="center" vertical="center" wrapText="1"/>
    </xf>
    <xf numFmtId="170" fontId="42" fillId="12" borderId="82" xfId="0" applyNumberFormat="1" applyFont="1" applyFill="1" applyBorder="1" applyAlignment="1" applyProtection="1">
      <alignment horizontal="center" vertical="center" wrapText="1"/>
    </xf>
    <xf numFmtId="170" fontId="42" fillId="12" borderId="83" xfId="0" applyNumberFormat="1" applyFont="1" applyFill="1" applyBorder="1" applyAlignment="1" applyProtection="1">
      <alignment horizontal="center" vertical="center" wrapText="1"/>
    </xf>
    <xf numFmtId="0" fontId="38" fillId="13" borderId="202" xfId="0" applyFont="1" applyFill="1" applyBorder="1" applyAlignment="1">
      <alignment horizontal="left" vertical="center" wrapText="1"/>
    </xf>
    <xf numFmtId="0" fontId="38" fillId="13" borderId="203" xfId="0" applyFont="1" applyFill="1" applyBorder="1" applyAlignment="1">
      <alignment horizontal="left" vertical="center" wrapText="1"/>
    </xf>
    <xf numFmtId="0" fontId="38" fillId="13" borderId="204" xfId="0" applyFont="1" applyFill="1" applyBorder="1" applyAlignment="1">
      <alignment horizontal="left" vertical="center" wrapText="1"/>
    </xf>
    <xf numFmtId="170" fontId="27" fillId="7" borderId="81" xfId="9" applyNumberFormat="1" applyFont="1" applyFill="1" applyBorder="1" applyAlignment="1" applyProtection="1">
      <alignment horizontal="center" vertical="center" wrapText="1"/>
      <protection locked="0"/>
    </xf>
    <xf numFmtId="170" fontId="27" fillId="7" borderId="83" xfId="9" applyNumberFormat="1" applyFont="1" applyFill="1" applyBorder="1" applyAlignment="1" applyProtection="1">
      <alignment horizontal="center" vertical="center" wrapText="1"/>
      <protection locked="0"/>
    </xf>
    <xf numFmtId="0" fontId="35" fillId="4" borderId="85" xfId="0" applyFont="1" applyFill="1" applyBorder="1" applyAlignment="1" applyProtection="1">
      <alignment horizontal="center" vertical="center"/>
    </xf>
    <xf numFmtId="0" fontId="35" fillId="4" borderId="86" xfId="0" applyFont="1" applyFill="1" applyBorder="1" applyAlignment="1" applyProtection="1">
      <alignment horizontal="center" vertical="center"/>
    </xf>
    <xf numFmtId="0" fontId="35" fillId="4" borderId="87" xfId="0" applyFont="1" applyFill="1" applyBorder="1" applyAlignment="1" applyProtection="1">
      <alignment horizontal="center" vertical="center"/>
    </xf>
    <xf numFmtId="0" fontId="35" fillId="4" borderId="89" xfId="0" applyFont="1" applyFill="1" applyBorder="1" applyAlignment="1" applyProtection="1">
      <alignment horizontal="center" vertical="center"/>
    </xf>
    <xf numFmtId="0" fontId="35" fillId="4" borderId="90" xfId="0" applyFont="1" applyFill="1" applyBorder="1" applyAlignment="1" applyProtection="1">
      <alignment horizontal="center" vertical="center"/>
    </xf>
    <xf numFmtId="0" fontId="35" fillId="4" borderId="91" xfId="0" applyFont="1" applyFill="1" applyBorder="1" applyAlignment="1" applyProtection="1">
      <alignment horizontal="center" vertical="center"/>
    </xf>
    <xf numFmtId="0" fontId="35" fillId="4" borderId="3" xfId="0" applyFont="1" applyFill="1" applyBorder="1" applyAlignment="1" applyProtection="1">
      <alignment horizontal="right" vertical="center" wrapText="1"/>
    </xf>
    <xf numFmtId="0" fontId="35" fillId="4" borderId="140" xfId="0" applyFont="1" applyFill="1" applyBorder="1" applyAlignment="1" applyProtection="1">
      <alignment horizontal="right" vertical="center" wrapText="1"/>
    </xf>
    <xf numFmtId="0" fontId="35" fillId="4" borderId="26" xfId="0" applyFont="1" applyFill="1" applyBorder="1" applyAlignment="1" applyProtection="1">
      <alignment horizontal="left" vertical="center"/>
    </xf>
    <xf numFmtId="0" fontId="35" fillId="4" borderId="141" xfId="0" applyFont="1" applyFill="1" applyBorder="1" applyAlignment="1" applyProtection="1">
      <alignment horizontal="left" vertical="center"/>
    </xf>
    <xf numFmtId="170" fontId="27" fillId="7" borderId="103" xfId="9" applyNumberFormat="1" applyFont="1" applyFill="1" applyBorder="1" applyAlignment="1" applyProtection="1">
      <alignment horizontal="center" vertical="center" wrapText="1"/>
      <protection locked="0"/>
    </xf>
    <xf numFmtId="167" fontId="110" fillId="5" borderId="195" xfId="0" quotePrefix="1" applyNumberFormat="1" applyFont="1" applyFill="1" applyBorder="1" applyAlignment="1" applyProtection="1">
      <alignment horizontal="center" vertical="center" wrapText="1"/>
      <protection hidden="1"/>
    </xf>
    <xf numFmtId="167" fontId="110" fillId="5" borderId="196" xfId="0" quotePrefix="1" applyNumberFormat="1" applyFont="1" applyFill="1" applyBorder="1" applyAlignment="1" applyProtection="1">
      <alignment horizontal="center" vertical="center" wrapText="1"/>
      <protection hidden="1"/>
    </xf>
    <xf numFmtId="170" fontId="27" fillId="7" borderId="4" xfId="9" applyNumberFormat="1" applyFont="1" applyFill="1" applyBorder="1" applyAlignment="1" applyProtection="1">
      <alignment horizontal="center" vertical="center" wrapText="1"/>
      <protection locked="0"/>
    </xf>
    <xf numFmtId="0" fontId="27" fillId="13" borderId="33" xfId="0" applyFont="1" applyFill="1" applyBorder="1" applyAlignment="1" applyProtection="1">
      <alignment horizontal="left" vertical="center" wrapText="1"/>
    </xf>
    <xf numFmtId="0" fontId="27" fillId="13" borderId="101" xfId="0" applyFont="1" applyFill="1" applyBorder="1" applyAlignment="1" applyProtection="1">
      <alignment horizontal="left" vertical="center" wrapText="1"/>
    </xf>
    <xf numFmtId="0" fontId="38" fillId="13" borderId="33" xfId="0" applyFont="1" applyFill="1" applyBorder="1" applyAlignment="1" applyProtection="1">
      <alignment horizontal="left" vertical="center" wrapText="1"/>
    </xf>
    <xf numFmtId="0" fontId="38" fillId="13" borderId="101" xfId="0" applyFont="1" applyFill="1" applyBorder="1" applyAlignment="1" applyProtection="1">
      <alignment horizontal="left" vertical="center" wrapText="1"/>
    </xf>
    <xf numFmtId="0" fontId="34" fillId="0" borderId="81" xfId="0" applyFont="1" applyFill="1" applyBorder="1" applyAlignment="1">
      <alignment horizontal="left" vertical="top" wrapText="1"/>
    </xf>
    <xf numFmtId="170" fontId="27" fillId="7" borderId="102" xfId="9" applyNumberFormat="1" applyFont="1" applyFill="1" applyBorder="1" applyAlignment="1" applyProtection="1">
      <alignment horizontal="center" vertical="center" wrapText="1"/>
      <protection locked="0"/>
    </xf>
    <xf numFmtId="0" fontId="34" fillId="0" borderId="81" xfId="0" applyFont="1" applyFill="1" applyBorder="1" applyAlignment="1">
      <alignment horizontal="left" wrapText="1"/>
    </xf>
    <xf numFmtId="0" fontId="34" fillId="0" borderId="82" xfId="0" applyFont="1" applyFill="1" applyBorder="1" applyAlignment="1">
      <alignment horizontal="left" wrapText="1"/>
    </xf>
    <xf numFmtId="0" fontId="35" fillId="4" borderId="81" xfId="0" applyFont="1" applyFill="1" applyBorder="1" applyAlignment="1" applyProtection="1">
      <alignment horizontal="center" vertical="center"/>
    </xf>
    <xf numFmtId="0" fontId="35" fillId="4" borderId="83" xfId="0" applyFont="1" applyFill="1" applyBorder="1" applyAlignment="1" applyProtection="1">
      <alignment horizontal="center" vertical="center"/>
    </xf>
    <xf numFmtId="170" fontId="42" fillId="12" borderId="35" xfId="0" applyNumberFormat="1" applyFont="1" applyFill="1" applyBorder="1" applyAlignment="1" applyProtection="1">
      <alignment horizontal="center" vertical="center" wrapText="1"/>
      <protection locked="0"/>
    </xf>
    <xf numFmtId="170" fontId="42" fillId="12" borderId="0" xfId="0" applyNumberFormat="1" applyFont="1" applyFill="1" applyBorder="1" applyAlignment="1" applyProtection="1">
      <alignment horizontal="center" vertical="center" wrapText="1"/>
      <protection locked="0"/>
    </xf>
    <xf numFmtId="170" fontId="42" fillId="12" borderId="25" xfId="0" applyNumberFormat="1" applyFont="1" applyFill="1" applyBorder="1" applyAlignment="1" applyProtection="1">
      <alignment horizontal="center" vertical="center" wrapText="1"/>
      <protection locked="0"/>
    </xf>
    <xf numFmtId="0" fontId="27" fillId="7" borderId="81" xfId="0" applyFont="1" applyFill="1" applyBorder="1" applyAlignment="1">
      <alignment horizontal="left" vertical="top" wrapText="1"/>
    </xf>
    <xf numFmtId="0" fontId="27" fillId="7" borderId="82" xfId="0" applyFont="1" applyFill="1" applyBorder="1" applyAlignment="1">
      <alignment horizontal="left" vertical="top" wrapText="1"/>
    </xf>
    <xf numFmtId="0" fontId="27" fillId="0" borderId="81" xfId="0" applyFont="1" applyBorder="1" applyAlignment="1">
      <alignment horizontal="left" vertical="top" wrapText="1"/>
    </xf>
    <xf numFmtId="0" fontId="27" fillId="0" borderId="82" xfId="0" applyFont="1" applyBorder="1" applyAlignment="1">
      <alignment horizontal="left" vertical="top" wrapText="1"/>
    </xf>
    <xf numFmtId="170" fontId="42" fillId="12" borderId="104" xfId="0" applyNumberFormat="1" applyFont="1" applyFill="1" applyBorder="1" applyAlignment="1" applyProtection="1">
      <alignment horizontal="center" vertical="center" wrapText="1"/>
      <protection locked="0"/>
    </xf>
    <xf numFmtId="0" fontId="31" fillId="9" borderId="10" xfId="0" applyFont="1" applyFill="1" applyBorder="1" applyAlignment="1">
      <alignment vertical="center" wrapText="1"/>
    </xf>
    <xf numFmtId="0" fontId="31" fillId="9" borderId="0" xfId="0" applyFont="1" applyFill="1" applyAlignment="1">
      <alignment vertical="center"/>
    </xf>
    <xf numFmtId="0" fontId="27" fillId="0" borderId="110" xfId="0" applyFont="1" applyBorder="1" applyAlignment="1" applyProtection="1">
      <alignment horizontal="left" wrapText="1"/>
      <protection locked="0"/>
    </xf>
    <xf numFmtId="0" fontId="27" fillId="0" borderId="183" xfId="0" applyFont="1" applyBorder="1" applyAlignment="1" applyProtection="1">
      <alignment horizontal="left"/>
      <protection locked="0"/>
    </xf>
    <xf numFmtId="0" fontId="26" fillId="4" borderId="3" xfId="0" applyFont="1" applyFill="1" applyBorder="1"/>
    <xf numFmtId="0" fontId="26" fillId="4" borderId="31" xfId="0" applyFont="1" applyFill="1" applyBorder="1"/>
    <xf numFmtId="0" fontId="26" fillId="4" borderId="35" xfId="0" applyFont="1" applyFill="1" applyBorder="1"/>
    <xf numFmtId="0" fontId="26" fillId="4" borderId="25" xfId="0" applyFont="1" applyFill="1" applyBorder="1"/>
    <xf numFmtId="0" fontId="26" fillId="4" borderId="26" xfId="0" applyFont="1" applyFill="1" applyBorder="1"/>
    <xf numFmtId="0" fontId="26" fillId="4" borderId="17" xfId="0" applyFont="1" applyFill="1" applyBorder="1"/>
    <xf numFmtId="0" fontId="34" fillId="0" borderId="110" xfId="0" applyFont="1" applyBorder="1" applyAlignment="1">
      <alignment horizontal="left" vertical="top" wrapText="1"/>
    </xf>
    <xf numFmtId="0" fontId="34" fillId="0" borderId="82" xfId="0" applyFont="1" applyBorder="1" applyAlignment="1">
      <alignment horizontal="left" vertical="top" wrapText="1"/>
    </xf>
    <xf numFmtId="0" fontId="34" fillId="0" borderId="183" xfId="0" applyFont="1" applyBorder="1" applyAlignment="1">
      <alignment horizontal="left" vertical="top" wrapText="1"/>
    </xf>
    <xf numFmtId="0" fontId="35" fillId="4" borderId="180" xfId="0" applyFont="1" applyFill="1" applyBorder="1" applyAlignment="1">
      <alignment horizontal="center" vertical="center"/>
    </xf>
    <xf numFmtId="0" fontId="35" fillId="4" borderId="181" xfId="0" applyFont="1" applyFill="1" applyBorder="1" applyAlignment="1">
      <alignment horizontal="center" vertical="center"/>
    </xf>
    <xf numFmtId="0" fontId="35" fillId="4" borderId="115" xfId="0" applyFont="1" applyFill="1" applyBorder="1" applyAlignment="1">
      <alignment horizontal="center" vertical="center"/>
    </xf>
    <xf numFmtId="0" fontId="35" fillId="4" borderId="104" xfId="0" applyFont="1" applyFill="1" applyBorder="1" applyAlignment="1">
      <alignment horizontal="center" vertical="center"/>
    </xf>
    <xf numFmtId="0" fontId="35" fillId="4" borderId="148" xfId="0" applyFont="1" applyFill="1" applyBorder="1" applyAlignment="1">
      <alignment horizontal="center" vertical="center"/>
    </xf>
    <xf numFmtId="0" fontId="35" fillId="4" borderId="150" xfId="0" applyFont="1" applyFill="1" applyBorder="1" applyAlignment="1">
      <alignment horizontal="center" vertical="center"/>
    </xf>
    <xf numFmtId="0" fontId="35" fillId="4" borderId="182" xfId="0" applyFont="1" applyFill="1" applyBorder="1" applyAlignment="1">
      <alignment horizontal="center" vertical="center"/>
    </xf>
    <xf numFmtId="0" fontId="35" fillId="4" borderId="90" xfId="0" applyFont="1" applyFill="1" applyBorder="1" applyAlignment="1" applyProtection="1">
      <alignment vertical="center"/>
    </xf>
    <xf numFmtId="0" fontId="35" fillId="4" borderId="107" xfId="0" applyFont="1" applyFill="1" applyBorder="1" applyAlignment="1" applyProtection="1">
      <alignment vertical="center"/>
    </xf>
    <xf numFmtId="0" fontId="34" fillId="0" borderId="130" xfId="0" applyFont="1" applyFill="1" applyBorder="1" applyAlignment="1">
      <alignment horizontal="left" vertical="top" wrapText="1"/>
    </xf>
    <xf numFmtId="0" fontId="34" fillId="0" borderId="125" xfId="0" applyFont="1" applyFill="1" applyBorder="1" applyAlignment="1">
      <alignment horizontal="left" vertical="top" wrapText="1"/>
    </xf>
    <xf numFmtId="0" fontId="34" fillId="0" borderId="131" xfId="0" applyFont="1" applyFill="1" applyBorder="1" applyAlignment="1">
      <alignment horizontal="left" vertical="top" wrapText="1"/>
    </xf>
    <xf numFmtId="171" fontId="27" fillId="12" borderId="90" xfId="11" applyNumberFormat="1" applyFont="1" applyFill="1" applyBorder="1" applyAlignment="1" applyProtection="1">
      <alignment horizontal="center" vertical="center"/>
    </xf>
    <xf numFmtId="171" fontId="27" fillId="12" borderId="108" xfId="11" applyNumberFormat="1" applyFont="1" applyFill="1" applyBorder="1" applyAlignment="1" applyProtection="1">
      <alignment horizontal="center" vertical="center"/>
    </xf>
    <xf numFmtId="171" fontId="27" fillId="12" borderId="109" xfId="11" applyNumberFormat="1" applyFont="1" applyFill="1" applyBorder="1" applyAlignment="1" applyProtection="1">
      <alignment horizontal="center" vertical="center"/>
    </xf>
    <xf numFmtId="0" fontId="35" fillId="4" borderId="3" xfId="0" applyFont="1" applyFill="1" applyBorder="1" applyAlignment="1" applyProtection="1">
      <alignment vertical="center"/>
    </xf>
    <xf numFmtId="0" fontId="35" fillId="4" borderId="31" xfId="0" applyFont="1" applyFill="1" applyBorder="1" applyAlignment="1" applyProtection="1">
      <alignment vertical="center"/>
    </xf>
    <xf numFmtId="0" fontId="35" fillId="4" borderId="35" xfId="0" applyFont="1" applyFill="1" applyBorder="1" applyAlignment="1" applyProtection="1">
      <alignment vertical="center"/>
    </xf>
    <xf numFmtId="0" fontId="35" fillId="4" borderId="25" xfId="0" applyFont="1" applyFill="1" applyBorder="1" applyAlignment="1" applyProtection="1">
      <alignment vertical="center"/>
    </xf>
    <xf numFmtId="0" fontId="35" fillId="4" borderId="26" xfId="0" applyFont="1" applyFill="1" applyBorder="1" applyAlignment="1" applyProtection="1">
      <alignment vertical="center"/>
    </xf>
    <xf numFmtId="0" fontId="35" fillId="4" borderId="17" xfId="0" applyFont="1" applyFill="1" applyBorder="1" applyAlignment="1" applyProtection="1">
      <alignment vertical="center"/>
    </xf>
    <xf numFmtId="0" fontId="35" fillId="9" borderId="19" xfId="0" applyFont="1" applyFill="1" applyBorder="1" applyAlignment="1">
      <alignment horizontal="center" vertical="center" wrapText="1"/>
    </xf>
    <xf numFmtId="170" fontId="42" fillId="12" borderId="81" xfId="0" applyNumberFormat="1" applyFont="1" applyFill="1" applyBorder="1" applyAlignment="1" applyProtection="1">
      <alignment horizontal="center" vertical="center" wrapText="1"/>
      <protection locked="0"/>
    </xf>
    <xf numFmtId="170" fontId="42" fillId="12" borderId="82" xfId="0" applyNumberFormat="1" applyFont="1" applyFill="1" applyBorder="1" applyAlignment="1" applyProtection="1">
      <alignment horizontal="center" vertical="center" wrapText="1"/>
      <protection locked="0"/>
    </xf>
    <xf numFmtId="0" fontId="27" fillId="0" borderId="110" xfId="0" applyFont="1" applyBorder="1" applyAlignment="1">
      <alignment horizontal="left" vertical="top" wrapText="1"/>
    </xf>
    <xf numFmtId="0" fontId="27" fillId="8" borderId="1" xfId="0" applyFont="1" applyFill="1" applyBorder="1" applyAlignment="1">
      <alignment horizontal="left" vertical="center" wrapText="1"/>
    </xf>
    <xf numFmtId="0" fontId="27" fillId="8" borderId="20" xfId="0" applyFont="1" applyFill="1" applyBorder="1" applyAlignment="1">
      <alignment horizontal="left" vertical="center" wrapText="1"/>
    </xf>
    <xf numFmtId="49" fontId="34" fillId="7" borderId="81" xfId="10" applyNumberFormat="1" applyFont="1" applyFill="1" applyBorder="1" applyAlignment="1" applyProtection="1">
      <alignment horizontal="left" vertical="center" wrapText="1"/>
      <protection locked="0"/>
    </xf>
    <xf numFmtId="49" fontId="34" fillId="7" borderId="83" xfId="10" applyNumberFormat="1" applyFont="1" applyFill="1" applyBorder="1" applyAlignment="1" applyProtection="1">
      <alignment horizontal="left" vertical="center"/>
      <protection locked="0"/>
    </xf>
    <xf numFmtId="0" fontId="38" fillId="11" borderId="90" xfId="0" applyFont="1" applyFill="1" applyBorder="1" applyAlignment="1" applyProtection="1">
      <alignment horizontal="center" vertical="center" wrapText="1"/>
    </xf>
    <xf numFmtId="0" fontId="38" fillId="11" borderId="4" xfId="0" applyFont="1" applyFill="1" applyBorder="1" applyAlignment="1" applyProtection="1">
      <alignment horizontal="center" vertical="center" wrapText="1"/>
    </xf>
    <xf numFmtId="0" fontId="38" fillId="11" borderId="109" xfId="0" applyFont="1" applyFill="1" applyBorder="1" applyAlignment="1" applyProtection="1">
      <alignment horizontal="center" vertical="center" wrapText="1"/>
    </xf>
    <xf numFmtId="0" fontId="27" fillId="8" borderId="4" xfId="0" applyFont="1" applyFill="1" applyBorder="1" applyAlignment="1">
      <alignment horizontal="left" vertical="center" wrapText="1"/>
    </xf>
    <xf numFmtId="0" fontId="35" fillId="4" borderId="0" xfId="0" applyFont="1" applyFill="1" applyBorder="1" applyAlignment="1" applyProtection="1">
      <alignment horizontal="center" vertical="center" wrapText="1"/>
    </xf>
    <xf numFmtId="0" fontId="35" fillId="4" borderId="104" xfId="0" applyFont="1" applyFill="1" applyBorder="1" applyAlignment="1" applyProtection="1">
      <alignment horizontal="center" vertical="center" wrapText="1"/>
    </xf>
    <xf numFmtId="0" fontId="35" fillId="9" borderId="1" xfId="0" applyFont="1" applyFill="1" applyBorder="1" applyAlignment="1">
      <alignment horizontal="left" vertical="center" wrapText="1"/>
    </xf>
    <xf numFmtId="0" fontId="35" fillId="9" borderId="19" xfId="0" applyFont="1" applyFill="1" applyBorder="1" applyAlignment="1">
      <alignment horizontal="left" vertical="center" wrapText="1"/>
    </xf>
    <xf numFmtId="0" fontId="35" fillId="9" borderId="20" xfId="0" applyFont="1" applyFill="1" applyBorder="1" applyAlignment="1">
      <alignment horizontal="left" vertical="center" wrapText="1"/>
    </xf>
    <xf numFmtId="0" fontId="34" fillId="0" borderId="78" xfId="0" applyFont="1" applyFill="1" applyBorder="1" applyAlignment="1">
      <alignment horizontal="left" vertical="top" wrapText="1"/>
    </xf>
    <xf numFmtId="0" fontId="34" fillId="0" borderId="99" xfId="0" applyFont="1" applyBorder="1" applyAlignment="1">
      <alignment horizontal="left" vertical="top" wrapText="1"/>
    </xf>
    <xf numFmtId="0" fontId="35" fillId="9" borderId="2" xfId="0" applyFont="1" applyFill="1" applyBorder="1" applyAlignment="1" applyProtection="1">
      <alignment horizontal="center" vertical="center" wrapText="1"/>
    </xf>
    <xf numFmtId="49" fontId="34" fillId="7" borderId="148" xfId="10" applyNumberFormat="1" applyFont="1" applyFill="1" applyBorder="1" applyAlignment="1" applyProtection="1">
      <alignment horizontal="left" vertical="center" wrapText="1"/>
      <protection locked="0"/>
    </xf>
    <xf numFmtId="49" fontId="34" fillId="7" borderId="150" xfId="10" applyNumberFormat="1" applyFont="1" applyFill="1" applyBorder="1" applyAlignment="1" applyProtection="1">
      <alignment horizontal="left" vertical="center"/>
      <protection locked="0"/>
    </xf>
    <xf numFmtId="0" fontId="35" fillId="9" borderId="2" xfId="0" applyFont="1" applyFill="1" applyBorder="1" applyAlignment="1">
      <alignment horizontal="center" vertical="center" wrapText="1"/>
    </xf>
    <xf numFmtId="0" fontId="26" fillId="4" borderId="0" xfId="0" applyFont="1" applyFill="1"/>
    <xf numFmtId="0" fontId="27" fillId="0" borderId="99" xfId="0" applyFont="1" applyBorder="1" applyAlignment="1" applyProtection="1">
      <alignment horizontal="left"/>
      <protection locked="0"/>
    </xf>
    <xf numFmtId="0" fontId="34" fillId="0" borderId="98" xfId="0" applyFont="1" applyFill="1" applyBorder="1" applyAlignment="1">
      <alignment horizontal="left" vertical="top" wrapText="1"/>
    </xf>
    <xf numFmtId="0" fontId="34" fillId="0" borderId="112" xfId="0" applyFont="1" applyFill="1" applyBorder="1" applyAlignment="1" applyProtection="1">
      <alignment vertical="top" wrapText="1"/>
    </xf>
    <xf numFmtId="0" fontId="34" fillId="0" borderId="113" xfId="0" applyFont="1" applyFill="1" applyBorder="1" applyAlignment="1" applyProtection="1">
      <alignment vertical="top" wrapText="1"/>
    </xf>
    <xf numFmtId="0" fontId="27" fillId="0" borderId="110" xfId="0" applyFont="1" applyBorder="1" applyAlignment="1" applyProtection="1">
      <alignment horizontal="center" wrapText="1"/>
      <protection locked="0"/>
    </xf>
    <xf numFmtId="0" fontId="27" fillId="0" borderId="78" xfId="0" applyFont="1" applyBorder="1" applyAlignment="1" applyProtection="1">
      <alignment horizontal="center" wrapText="1"/>
      <protection locked="0"/>
    </xf>
    <xf numFmtId="0" fontId="27" fillId="0" borderId="98" xfId="0" applyFont="1" applyBorder="1" applyAlignment="1" applyProtection="1">
      <alignment horizontal="center" wrapText="1"/>
      <protection locked="0"/>
    </xf>
    <xf numFmtId="0" fontId="35" fillId="7" borderId="143" xfId="0" applyFont="1" applyFill="1" applyBorder="1" applyAlignment="1" applyProtection="1">
      <alignment horizontal="center" vertical="center" wrapText="1"/>
    </xf>
    <xf numFmtId="0" fontId="35" fillId="7" borderId="145" xfId="0" applyFont="1" applyFill="1" applyBorder="1" applyAlignment="1" applyProtection="1">
      <alignment horizontal="center" vertical="center" wrapText="1"/>
    </xf>
    <xf numFmtId="0" fontId="27" fillId="0" borderId="110" xfId="0" applyFont="1" applyFill="1" applyBorder="1" applyAlignment="1">
      <alignment vertical="top" wrapText="1"/>
    </xf>
    <xf numFmtId="0" fontId="27" fillId="0" borderId="82" xfId="0" applyFont="1" applyFill="1" applyBorder="1" applyAlignment="1">
      <alignment vertical="top" wrapText="1"/>
    </xf>
    <xf numFmtId="0" fontId="27" fillId="0" borderId="99" xfId="0" applyFont="1" applyFill="1" applyBorder="1" applyAlignment="1">
      <alignment vertical="top" wrapText="1"/>
    </xf>
    <xf numFmtId="0" fontId="35" fillId="4" borderId="114" xfId="0" applyFont="1" applyFill="1" applyBorder="1" applyAlignment="1" applyProtection="1">
      <alignment horizontal="center" vertical="center" wrapText="1"/>
    </xf>
    <xf numFmtId="0" fontId="35" fillId="4" borderId="25"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7" borderId="144" xfId="0" applyFont="1" applyFill="1" applyBorder="1" applyAlignment="1" applyProtection="1">
      <alignment horizontal="center" vertical="center" wrapText="1"/>
    </xf>
    <xf numFmtId="0" fontId="35" fillId="7" borderId="146" xfId="0" applyFont="1" applyFill="1" applyBorder="1" applyAlignment="1" applyProtection="1">
      <alignment horizontal="center" vertical="center" wrapText="1"/>
    </xf>
    <xf numFmtId="0" fontId="34" fillId="0" borderId="110" xfId="0" applyFont="1" applyFill="1" applyBorder="1" applyAlignment="1">
      <alignment vertical="top" wrapText="1"/>
    </xf>
    <xf numFmtId="0" fontId="34" fillId="0" borderId="78" xfId="0" applyFont="1" applyFill="1" applyBorder="1" applyAlignment="1">
      <alignment vertical="top" wrapText="1"/>
    </xf>
    <xf numFmtId="0" fontId="27" fillId="0" borderId="110" xfId="0" applyFont="1" applyBorder="1" applyAlignment="1" applyProtection="1">
      <alignment horizontal="left" vertical="center" wrapText="1"/>
      <protection locked="0"/>
    </xf>
    <xf numFmtId="0" fontId="27" fillId="0" borderId="82" xfId="0" applyFont="1" applyBorder="1" applyAlignment="1" applyProtection="1">
      <alignment horizontal="left" vertical="center"/>
      <protection locked="0"/>
    </xf>
    <xf numFmtId="0" fontId="27" fillId="0" borderId="183" xfId="0" applyFont="1" applyBorder="1" applyAlignment="1" applyProtection="1">
      <alignment horizontal="left" vertical="center"/>
      <protection locked="0"/>
    </xf>
    <xf numFmtId="0" fontId="37" fillId="0" borderId="114" xfId="0" applyFont="1" applyBorder="1" applyAlignment="1">
      <alignment horizontal="left" wrapText="1"/>
    </xf>
    <xf numFmtId="0" fontId="37" fillId="0" borderId="0" xfId="0" applyFont="1" applyBorder="1" applyAlignment="1">
      <alignment horizontal="left" wrapText="1"/>
    </xf>
    <xf numFmtId="0" fontId="34" fillId="0" borderId="171" xfId="0" applyFont="1" applyFill="1" applyBorder="1" applyAlignment="1">
      <alignment horizontal="left" vertical="top" wrapText="1"/>
    </xf>
    <xf numFmtId="0" fontId="34" fillId="0" borderId="172" xfId="0" applyFont="1" applyFill="1" applyBorder="1" applyAlignment="1">
      <alignment horizontal="left" vertical="top" wrapText="1"/>
    </xf>
    <xf numFmtId="0" fontId="34" fillId="0" borderId="173" xfId="0" applyFont="1" applyFill="1" applyBorder="1" applyAlignment="1">
      <alignment horizontal="left" vertical="top" wrapText="1"/>
    </xf>
    <xf numFmtId="0" fontId="31" fillId="9" borderId="35" xfId="0" applyFont="1" applyFill="1" applyBorder="1" applyAlignment="1" applyProtection="1">
      <alignment horizontal="left" vertical="center"/>
    </xf>
    <xf numFmtId="0" fontId="31" fillId="9" borderId="0" xfId="0" applyFont="1" applyFill="1" applyBorder="1" applyAlignment="1" applyProtection="1">
      <alignment horizontal="left" vertical="center"/>
    </xf>
    <xf numFmtId="0" fontId="45" fillId="0" borderId="0" xfId="0" applyFont="1" applyFill="1" applyBorder="1" applyAlignment="1">
      <alignment horizontal="left" vertical="center" wrapText="1"/>
    </xf>
    <xf numFmtId="0" fontId="37" fillId="0" borderId="0" xfId="0" applyFont="1" applyAlignment="1">
      <alignment horizontal="left" wrapText="1"/>
    </xf>
    <xf numFmtId="0" fontId="31" fillId="3" borderId="0" xfId="0" quotePrefix="1" applyFont="1" applyFill="1" applyBorder="1" applyAlignment="1">
      <alignment horizontal="left" vertical="center"/>
    </xf>
    <xf numFmtId="0" fontId="35" fillId="4" borderId="1" xfId="0" applyFont="1" applyFill="1" applyBorder="1" applyAlignment="1" applyProtection="1">
      <alignment horizontal="left" vertical="center" wrapText="1"/>
    </xf>
    <xf numFmtId="0" fontId="35" fillId="4" borderId="20" xfId="0" applyFont="1" applyFill="1" applyBorder="1" applyAlignment="1" applyProtection="1">
      <alignment horizontal="left" vertical="center" wrapText="1"/>
    </xf>
    <xf numFmtId="0" fontId="31" fillId="4" borderId="1" xfId="0" applyFont="1" applyFill="1" applyBorder="1" applyAlignment="1" applyProtection="1">
      <alignment horizontal="center" vertical="center" wrapText="1"/>
    </xf>
    <xf numFmtId="0" fontId="31" fillId="4" borderId="19" xfId="0" applyFont="1" applyFill="1" applyBorder="1" applyAlignment="1" applyProtection="1">
      <alignment horizontal="center" vertical="center" wrapText="1"/>
    </xf>
    <xf numFmtId="0" fontId="31" fillId="4" borderId="20" xfId="0" applyFont="1" applyFill="1" applyBorder="1" applyAlignment="1" applyProtection="1">
      <alignment horizontal="center" vertical="center" wrapText="1"/>
    </xf>
    <xf numFmtId="0" fontId="31" fillId="9" borderId="3" xfId="0" applyFont="1" applyFill="1" applyBorder="1" applyAlignment="1" applyProtection="1">
      <alignment horizontal="left" vertical="center"/>
    </xf>
    <xf numFmtId="0" fontId="31" fillId="9" borderId="80" xfId="0" applyFont="1" applyFill="1" applyBorder="1" applyAlignment="1" applyProtection="1">
      <alignment horizontal="left" vertical="center"/>
    </xf>
    <xf numFmtId="0" fontId="31" fillId="9" borderId="31" xfId="0" applyFont="1" applyFill="1" applyBorder="1" applyAlignment="1" applyProtection="1">
      <alignment horizontal="left" vertical="center"/>
    </xf>
    <xf numFmtId="0" fontId="31" fillId="4" borderId="26" xfId="0" applyFont="1" applyFill="1" applyBorder="1" applyAlignment="1" applyProtection="1">
      <alignment horizontal="center" vertical="center" wrapText="1"/>
    </xf>
    <xf numFmtId="0" fontId="31" fillId="4" borderId="16" xfId="0" applyFont="1" applyFill="1" applyBorder="1" applyAlignment="1" applyProtection="1">
      <alignment horizontal="center" vertical="center" wrapText="1"/>
    </xf>
    <xf numFmtId="0" fontId="31" fillId="4" borderId="17" xfId="0" applyFont="1" applyFill="1" applyBorder="1" applyAlignment="1" applyProtection="1">
      <alignment horizontal="center" vertical="center" wrapText="1"/>
    </xf>
    <xf numFmtId="0" fontId="31" fillId="9" borderId="25" xfId="0" applyFont="1" applyFill="1" applyBorder="1" applyAlignment="1" applyProtection="1">
      <alignment horizontal="left" vertical="center"/>
    </xf>
    <xf numFmtId="0" fontId="87" fillId="4" borderId="16" xfId="13" applyFont="1" applyFill="1" applyBorder="1" applyAlignment="1">
      <alignment horizontal="center" vertical="center"/>
    </xf>
    <xf numFmtId="0" fontId="35" fillId="4" borderId="81" xfId="0" applyFont="1" applyFill="1" applyBorder="1" applyAlignment="1" applyProtection="1">
      <alignment horizontal="center" vertical="center" wrapText="1"/>
    </xf>
    <xf numFmtId="0" fontId="34" fillId="6" borderId="208" xfId="0" applyFont="1" applyFill="1" applyBorder="1" applyAlignment="1">
      <alignment horizontal="left" vertical="top" wrapText="1"/>
    </xf>
    <xf numFmtId="0" fontId="34" fillId="6" borderId="209" xfId="0" applyFont="1" applyFill="1" applyBorder="1" applyAlignment="1">
      <alignment horizontal="left" vertical="top" wrapText="1"/>
    </xf>
    <xf numFmtId="0" fontId="34" fillId="6" borderId="117" xfId="0" applyFont="1" applyFill="1" applyBorder="1" applyAlignment="1">
      <alignment horizontal="left" vertical="top" wrapText="1"/>
    </xf>
    <xf numFmtId="0" fontId="34" fillId="8" borderId="1" xfId="0" applyFont="1" applyFill="1" applyBorder="1" applyAlignment="1">
      <alignment horizontal="left" vertical="center" wrapText="1"/>
    </xf>
    <xf numFmtId="0" fontId="34" fillId="0" borderId="82" xfId="0" applyFont="1" applyFill="1" applyBorder="1" applyAlignment="1">
      <alignment vertical="top" wrapText="1"/>
    </xf>
    <xf numFmtId="0" fontId="34" fillId="0" borderId="99" xfId="0" applyFont="1" applyFill="1" applyBorder="1" applyAlignment="1">
      <alignment vertical="top" wrapText="1"/>
    </xf>
    <xf numFmtId="0" fontId="93" fillId="0" borderId="116" xfId="0" quotePrefix="1" applyFont="1" applyFill="1" applyBorder="1"/>
    <xf numFmtId="0" fontId="93" fillId="0" borderId="116" xfId="0" applyFont="1" applyFill="1" applyBorder="1"/>
  </cellXfs>
  <cellStyles count="22">
    <cellStyle name="Comma" xfId="4" xr:uid="{00000000-0005-0000-0000-000000000000}"/>
    <cellStyle name="Comma [0]" xfId="5" xr:uid="{00000000-0005-0000-0000-000001000000}"/>
    <cellStyle name="Comma [0] 2" xfId="18" xr:uid="{6D858644-9A14-4846-8F1D-11C94EC5461F}"/>
    <cellStyle name="Comma 2" xfId="17" xr:uid="{2B8255AA-872F-473B-B7AE-4D6D02F0755F}"/>
    <cellStyle name="Comma 3" xfId="11" xr:uid="{00000000-0005-0000-0000-000002000000}"/>
    <cellStyle name="Comma 3 2" xfId="20" xr:uid="{FD1E3EA5-697D-4429-B2B0-551B2CE00132}"/>
    <cellStyle name="Comma 4" xfId="14" xr:uid="{3B99632A-CEEA-4CCE-94D3-3667C77C5D99}"/>
    <cellStyle name="Currency" xfId="2" xr:uid="{00000000-0005-0000-0000-000003000000}"/>
    <cellStyle name="Currency [0]" xfId="3" xr:uid="{00000000-0005-0000-0000-000004000000}"/>
    <cellStyle name="Currency [0] 2" xfId="16" xr:uid="{07703668-5632-45C0-9DD8-29E1C23126A7}"/>
    <cellStyle name="Currency 2" xfId="15" xr:uid="{A71BD67A-C1E6-4D2F-B1B9-60FC3BBEC15D}"/>
    <cellStyle name="Currency 3" xfId="19" xr:uid="{C8C00B97-485E-46A8-8727-E093E088DA9B}"/>
    <cellStyle name="Hyperlink" xfId="7" xr:uid="{00000000-0005-0000-0000-000005000000}"/>
    <cellStyle name="Neutral" xfId="9" xr:uid="{00000000-0005-0000-0000-000006000000}"/>
    <cellStyle name="Neutral 2" xfId="10" xr:uid="{00000000-0005-0000-0000-000007000000}"/>
    <cellStyle name="Normal" xfId="0" builtinId="0"/>
    <cellStyle name="Normal 2" xfId="12" xr:uid="{00000000-0005-0000-0000-000009000000}"/>
    <cellStyle name="Normal 2 2" xfId="21" xr:uid="{6C2473B7-C52F-4B02-859A-AB2895DF8C54}"/>
    <cellStyle name="Normal 2 2 2" xfId="13" xr:uid="{00000000-0005-0000-0000-00000A000000}"/>
    <cellStyle name="Normal 4 2" xfId="6" xr:uid="{00000000-0005-0000-0000-00000B000000}"/>
    <cellStyle name="Normal 5" xfId="8" xr:uid="{00000000-0005-0000-0000-00000C000000}"/>
    <cellStyle name="Percent" xfId="1" xr:uid="{00000000-0005-0000-0000-00000D000000}"/>
  </cellStyles>
  <dxfs count="1241">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color theme="1"/>
      </font>
    </dxf>
    <dxf>
      <font>
        <color theme="1"/>
      </font>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ont>
        <color theme="1"/>
      </font>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auto="1"/>
      </font>
      <fill>
        <patternFill>
          <bgColor theme="5" tint="0.79995117038483843"/>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ont>
        <color theme="1"/>
      </font>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1"/>
      </font>
    </dxf>
    <dxf>
      <font>
        <color theme="1"/>
      </font>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ont>
        <color auto="1"/>
      </font>
      <fill>
        <patternFill>
          <bgColor theme="5" tint="0.79995117038483843"/>
        </patternFill>
      </fill>
    </dxf>
    <dxf>
      <font>
        <color theme="0"/>
      </font>
      <fill>
        <patternFill>
          <bgColor rgb="FFC00000"/>
        </patternFill>
      </fill>
      <border>
        <left style="thin">
          <color theme="0"/>
        </left>
        <right style="thin">
          <color theme="0"/>
        </right>
        <top style="thin">
          <color theme="0"/>
        </top>
        <bottom style="thin">
          <color theme="0"/>
        </bottom>
      </border>
    </dxf>
    <dxf>
      <font>
        <color theme="0"/>
      </font>
      <fill>
        <patternFill>
          <bgColor rgb="FFC00000"/>
        </patternFill>
      </fill>
      <border>
        <left style="thin">
          <color theme="0"/>
        </left>
        <right style="thin">
          <color theme="0"/>
        </right>
        <top style="thin">
          <color theme="0"/>
        </top>
        <bottom style="thin">
          <color theme="0"/>
        </bottom>
      </border>
    </dxf>
    <dxf>
      <fill>
        <patternFill>
          <bgColor theme="4" tint="0.59996337778862885"/>
        </patternFill>
      </fill>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ont>
        <color theme="1"/>
      </font>
    </dxf>
    <dxf>
      <font>
        <color theme="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fill>
        <patternFill>
          <bgColor rgb="FFFFFF00"/>
        </patternFill>
      </fill>
    </dxf>
    <dxf>
      <fill>
        <patternFill>
          <bgColor rgb="FFFFFF00"/>
        </patternFill>
      </fill>
    </dxf>
    <dxf>
      <font>
        <b/>
        <i val="0"/>
        <color theme="0"/>
      </font>
      <fill>
        <patternFill>
          <bgColor rgb="FFE47608"/>
        </patternFill>
      </fill>
      <border>
        <left style="thin">
          <color theme="0"/>
        </left>
        <right style="thin">
          <color theme="0"/>
        </right>
        <top style="thin">
          <color theme="0"/>
        </top>
        <bottom style="thin">
          <color theme="0"/>
        </bottom>
        <vertical/>
        <horizontal/>
      </border>
    </dxf>
    <dxf>
      <font>
        <b/>
        <i val="0"/>
        <color theme="0"/>
      </font>
      <fill>
        <patternFill>
          <bgColor rgb="FFFFC000"/>
        </patternFill>
      </fill>
      <border>
        <left style="thin">
          <color theme="0"/>
        </left>
        <right style="thin">
          <color theme="0"/>
        </right>
        <top style="thin">
          <color theme="0"/>
        </top>
        <bottom style="thin">
          <color theme="0"/>
        </bottom>
        <vertical/>
        <horizontal/>
      </border>
    </dxf>
    <dxf>
      <fill>
        <patternFill>
          <bgColor theme="3" tint="0.59996337778862885"/>
        </patternFill>
      </fill>
    </dxf>
    <dxf>
      <font>
        <color theme="0"/>
      </font>
      <fill>
        <patternFill>
          <bgColor rgb="FFC00000"/>
        </patternFill>
      </fill>
      <border>
        <left style="thin">
          <color theme="0"/>
        </left>
        <right style="thin">
          <color theme="0"/>
        </right>
        <top style="thin">
          <color theme="0"/>
        </top>
        <bottom style="thin">
          <color theme="0"/>
        </bottom>
      </border>
    </dxf>
    <dxf>
      <numFmt numFmtId="177" formatCode="0.00000"/>
      <fill>
        <patternFill patternType="solid">
          <bgColor theme="0" tint="-4.9897762993255407E-2"/>
        </patternFill>
      </fill>
      <protection locked="0" hidden="1"/>
    </dxf>
    <dxf>
      <numFmt numFmtId="172" formatCode="0.0000"/>
      <fill>
        <patternFill patternType="solid">
          <bgColor theme="0"/>
        </patternFill>
      </fill>
      <protection locked="0" hidden="1"/>
    </dxf>
    <dxf>
      <border>
        <top style="thin">
          <color theme="4" tint="0.39994506668294322"/>
        </top>
      </border>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
      <numFmt numFmtId="172" formatCode="0.0000"/>
      <fill>
        <patternFill patternType="solid">
          <bgColor theme="0"/>
        </patternFill>
      </fill>
      <protection locked="0" hidden="1"/>
    </dxf>
    <dxf>
      <numFmt numFmtId="172" formatCode="0.0000"/>
      <fill>
        <patternFill patternType="solid">
          <bgColor theme="0"/>
        </patternFill>
      </fill>
      <protection locked="0" hidden="1"/>
    </dxf>
    <dxf>
      <fill>
        <patternFill patternType="solid">
          <bgColor theme="0"/>
        </patternFill>
      </fill>
      <protection locked="0" hidden="1"/>
    </dxf>
    <dxf>
      <font>
        <b/>
        <i val="0"/>
        <strike val="0"/>
        <u/>
        <sz val="11"/>
        <color rgb="FFFF0000"/>
        <name val="Calibri"/>
      </font>
      <fill>
        <patternFill patternType="solid">
          <bgColor theme="0"/>
        </patternFill>
      </fill>
      <alignment horizontal="center" vertical="bottom" textRotation="0" wrapText="0" shrinkToFit="0" readingOrder="0"/>
      <border>
        <left style="thin">
          <color theme="4" tint="0.39994506668294322"/>
        </left>
        <right style="thin">
          <color theme="4" tint="0.39994506668294322"/>
        </right>
        <top/>
        <bottom/>
      </border>
    </dxf>
  </dxfs>
  <tableStyles count="0" defaultTableStyle="TableStyleMedium2" defaultPivotStyle="PivotStyleLight16"/>
  <colors>
    <mruColors>
      <color rgb="FFBC1E04"/>
      <color rgb="FF0A4BB7"/>
      <color rgb="FF1E35BF"/>
      <color rgb="FFE47608"/>
      <color rgb="FF646569"/>
      <color rgb="FF282F54"/>
      <color rgb="FF282F60"/>
      <color rgb="FF0A4B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24999999999997"/>
          <c:y val="0.126"/>
          <c:w val="0.80574999999999997"/>
          <c:h val="0.7087499999999998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F7E-4766-9A99-B8EE32AD5D76}"/>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('500'!$E$42,'500'!$F$43,'500'!$G$44,'500'!$H$45,'500'!$I$46)</c:f>
            </c:numRef>
          </c:yVal>
          <c:smooth val="0"/>
          <c:extLst>
            <c:ext xmlns:c16="http://schemas.microsoft.com/office/drawing/2014/chart" uri="{C3380CC4-5D6E-409C-BE32-E72D297353CC}">
              <c16:uniqueId val="{00000001-4F7E-4766-9A99-B8EE32AD5D76}"/>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F7E-4766-9A99-B8EE32AD5D76}"/>
            </c:ext>
          </c:extLst>
        </c:ser>
        <c:dLbls>
          <c:showLegendKey val="0"/>
          <c:showVal val="0"/>
          <c:showCatName val="0"/>
          <c:showSerName val="0"/>
          <c:showPercent val="0"/>
          <c:showBubbleSize val="0"/>
        </c:dLbls>
        <c:axId val="519014272"/>
        <c:axId val="519016448"/>
      </c:scatterChart>
      <c:valAx>
        <c:axId val="519014272"/>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6448"/>
        <c:crosses val="autoZero"/>
        <c:crossBetween val="midCat"/>
      </c:valAx>
      <c:valAx>
        <c:axId val="519016448"/>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14272"/>
        <c:crosses val="autoZero"/>
        <c:crossBetween val="midCat"/>
      </c:valAx>
    </c:plotArea>
    <c:legend>
      <c:legendPos val="t"/>
      <c:layout>
        <c:manualLayout>
          <c:xMode val="edge"/>
          <c:yMode val="edge"/>
          <c:x val="0.1127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'500'!$I$46</c:f>
            </c:numRef>
          </c:yVal>
          <c:smooth val="0"/>
          <c:extLst>
            <c:ext xmlns:c16="http://schemas.microsoft.com/office/drawing/2014/chart" uri="{C3380CC4-5D6E-409C-BE32-E72D297353CC}">
              <c16:uniqueId val="{00000000-CCDE-4C4E-86C1-2C6BF28DCA5E}"/>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CDE-4C4E-86C1-2C6BF28DCA5E}"/>
            </c:ext>
          </c:extLst>
        </c:ser>
        <c:dLbls>
          <c:showLegendKey val="0"/>
          <c:showVal val="0"/>
          <c:showCatName val="0"/>
          <c:showSerName val="0"/>
          <c:showPercent val="0"/>
          <c:showBubbleSize val="0"/>
        </c:dLbls>
        <c:axId val="519038464"/>
        <c:axId val="519040000"/>
      </c:scatterChart>
      <c:valAx>
        <c:axId val="5190384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0000"/>
        <c:crosses val="autoZero"/>
        <c:crossBetween val="midCat"/>
        <c:majorUnit val="4.9999999999999992E-3"/>
      </c:valAx>
      <c:valAx>
        <c:axId val="5190400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38464"/>
        <c:crosses val="autoZero"/>
        <c:crossBetween val="midCat"/>
      </c:valAx>
    </c:plotArea>
    <c:legend>
      <c:legendPos val="t"/>
      <c:layout>
        <c:manualLayout>
          <c:xMode val="edge"/>
          <c:yMode val="edge"/>
          <c:x val="0.10199999999999998"/>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48BA-4500-BDFD-04F5E0E0A652}"/>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('500'!$E$53,'500'!$F$54,'500'!$G$55,'500'!$H$56,'500'!$I$57)</c:f>
            </c:numRef>
          </c:yVal>
          <c:smooth val="0"/>
          <c:extLst>
            <c:ext xmlns:c16="http://schemas.microsoft.com/office/drawing/2014/chart" uri="{C3380CC4-5D6E-409C-BE32-E72D297353CC}">
              <c16:uniqueId val="{00000001-48BA-4500-BDFD-04F5E0E0A652}"/>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48BA-4500-BDFD-04F5E0E0A652}"/>
            </c:ext>
          </c:extLst>
        </c:ser>
        <c:dLbls>
          <c:showLegendKey val="0"/>
          <c:showVal val="0"/>
          <c:showCatName val="0"/>
          <c:showSerName val="0"/>
          <c:showPercent val="0"/>
          <c:showBubbleSize val="0"/>
        </c:dLbls>
        <c:axId val="519048576"/>
        <c:axId val="519054848"/>
      </c:scatterChart>
      <c:valAx>
        <c:axId val="519048576"/>
        <c:scaling>
          <c:orientation val="minMax"/>
          <c:max val="1"/>
          <c:min val="0.5"/>
        </c:scaling>
        <c:delete val="0"/>
        <c:axPos val="b"/>
        <c:title>
          <c:tx>
            <c:rich>
              <a:bodyPr rot="0" vert="horz"/>
              <a:lstStyle/>
              <a:p>
                <a:pPr algn="ctr">
                  <a:defRPr/>
                </a:pPr>
                <a:r>
                  <a:rPr lang="en-US"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54848"/>
        <c:crosses val="autoZero"/>
        <c:crossBetween val="midCat"/>
      </c:valAx>
      <c:valAx>
        <c:axId val="519054848"/>
        <c:scaling>
          <c:orientation val="minMax"/>
          <c:max val="0.5"/>
        </c:scaling>
        <c:delete val="0"/>
        <c:axPos val="l"/>
        <c:majorGridlines/>
        <c:title>
          <c:tx>
            <c:rich>
              <a:bodyPr rot="-5400000" vert="horz"/>
              <a:lstStyle/>
              <a:p>
                <a:pPr algn="ctr">
                  <a:defRPr/>
                </a:pPr>
                <a:r>
                  <a:rPr lang="en-US"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48576"/>
        <c:crosses val="autoZero"/>
        <c:crossBetween val="midCat"/>
      </c:valAx>
    </c:plotArea>
    <c:legend>
      <c:legendPos val="t"/>
      <c:layout>
        <c:manualLayout>
          <c:xMode val="edge"/>
          <c:yMode val="edge"/>
          <c:x val="0.11275"/>
          <c:y val="3.075E-2"/>
          <c:w val="0.73050000000000004"/>
          <c:h val="8.4500000000000006E-2"/>
        </c:manualLayout>
      </c:layout>
      <c:overlay val="0"/>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Segoe UI"/>
          <a:ea typeface="Segoe UI"/>
          <a:cs typeface="Segoe U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
          <c:w val="0.80574999999999997"/>
          <c:h val="0.7147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0DDD-4906-947A-43D4EE7E909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1-0DDD-4906-947A-43D4EE7E909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('500'!$E$64,'500'!$F$65,'500'!$G$66,'500'!$H$67,'500'!$I$68)</c:f>
            </c:numRef>
          </c:yVal>
          <c:smooth val="0"/>
          <c:extLst>
            <c:ext xmlns:c16="http://schemas.microsoft.com/office/drawing/2014/chart" uri="{C3380CC4-5D6E-409C-BE32-E72D297353CC}">
              <c16:uniqueId val="{00000002-0DDD-4906-947A-43D4EE7E9093}"/>
            </c:ext>
          </c:extLst>
        </c:ser>
        <c:dLbls>
          <c:showLegendKey val="0"/>
          <c:showVal val="0"/>
          <c:showCatName val="0"/>
          <c:showSerName val="0"/>
          <c:showPercent val="0"/>
          <c:showBubbleSize val="0"/>
        </c:dLbls>
        <c:axId val="519067904"/>
        <c:axId val="519070080"/>
      </c:scatterChart>
      <c:valAx>
        <c:axId val="519067904"/>
        <c:scaling>
          <c:orientation val="minMax"/>
          <c:max val="1"/>
          <c:min val="0.5"/>
        </c:scaling>
        <c:delete val="0"/>
        <c:axPos val="b"/>
        <c:title>
          <c:tx>
            <c:rich>
              <a:bodyPr rot="0" vert="horz"/>
              <a:lstStyle/>
              <a:p>
                <a:pPr algn="ctr">
                  <a:defRPr/>
                </a:pPr>
                <a:r>
                  <a:rPr lang="en-US" sz="1200" b="1" u="none" baseline="0">
                    <a:solidFill>
                      <a:schemeClr val="tx1"/>
                    </a:solidFill>
                    <a:latin typeface="Arial"/>
                    <a:ea typeface="Arial"/>
                    <a:cs typeface="Arial"/>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70080"/>
        <c:crosses val="autoZero"/>
        <c:crossBetween val="midCat"/>
      </c:valAx>
      <c:valAx>
        <c:axId val="51907008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67904"/>
        <c:crosses val="autoZero"/>
        <c:crossBetween val="midCat"/>
      </c:valAx>
    </c:plotArea>
    <c:legend>
      <c:legendPos val="t"/>
      <c:layout>
        <c:manualLayout>
          <c:xMode val="edge"/>
          <c:yMode val="edge"/>
          <c:x val="0.10375"/>
          <c:y val="3.5249999999999997E-2"/>
          <c:w val="0.73050000000000004"/>
          <c:h val="6.700000000000000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54"/>
          <c:w val="0.76324999999999987"/>
          <c:h val="0.69850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'500'!$I$57</c:f>
            </c:numRef>
          </c:yVal>
          <c:smooth val="0"/>
          <c:extLst>
            <c:ext xmlns:c16="http://schemas.microsoft.com/office/drawing/2014/chart" uri="{C3380CC4-5D6E-409C-BE32-E72D297353CC}">
              <c16:uniqueId val="{00000000-F0A3-4C76-A90F-2AC0228A3C4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F0A3-4C76-A90F-2AC0228A3C48}"/>
            </c:ext>
          </c:extLst>
        </c:ser>
        <c:dLbls>
          <c:showLegendKey val="0"/>
          <c:showVal val="0"/>
          <c:showCatName val="0"/>
          <c:showSerName val="0"/>
          <c:showPercent val="0"/>
          <c:showBubbleSize val="0"/>
        </c:dLbls>
        <c:axId val="519088384"/>
        <c:axId val="519090176"/>
      </c:scatterChart>
      <c:valAx>
        <c:axId val="5190883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90176"/>
        <c:crosses val="autoZero"/>
        <c:crossBetween val="midCat"/>
        <c:majorUnit val="4.9999999999999992E-3"/>
      </c:valAx>
      <c:valAx>
        <c:axId val="51909017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088384"/>
        <c:crosses val="autoZero"/>
        <c:crossBetween val="midCat"/>
      </c:valAx>
    </c:plotArea>
    <c:legend>
      <c:legendPos val="t"/>
      <c:layout>
        <c:manualLayout>
          <c:xMode val="edge"/>
          <c:yMode val="edge"/>
          <c:x val="0.10575"/>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75"/>
          <c:y val="0.1275"/>
          <c:w val="0.76324999999999987"/>
          <c:h val="0.72475000000000001"/>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'500'!$I$68</c:f>
            </c:numRef>
          </c:yVal>
          <c:smooth val="0"/>
          <c:extLst>
            <c:ext xmlns:c16="http://schemas.microsoft.com/office/drawing/2014/chart" uri="{C3380CC4-5D6E-409C-BE32-E72D297353CC}">
              <c16:uniqueId val="{00000000-4B98-4C43-83E1-607F99D2AC4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B98-4C43-83E1-607F99D2AC49}"/>
            </c:ext>
          </c:extLst>
        </c:ser>
        <c:dLbls>
          <c:showLegendKey val="0"/>
          <c:showVal val="0"/>
          <c:showCatName val="0"/>
          <c:showSerName val="0"/>
          <c:showPercent val="0"/>
          <c:showBubbleSize val="0"/>
        </c:dLbls>
        <c:axId val="519102848"/>
        <c:axId val="519104384"/>
      </c:scatterChart>
      <c:valAx>
        <c:axId val="51910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4384"/>
        <c:crosses val="autoZero"/>
        <c:crossBetween val="midCat"/>
        <c:majorUnit val="4.9999999999999992E-3"/>
      </c:valAx>
      <c:valAx>
        <c:axId val="51910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519102848"/>
        <c:crosses val="autoZero"/>
        <c:crossBetween val="midCat"/>
      </c:valAx>
    </c:plotArea>
    <c:legend>
      <c:legendPos val="t"/>
      <c:layout>
        <c:manualLayout>
          <c:xMode val="edge"/>
          <c:yMode val="edge"/>
          <c:x val="8.6249999999999979E-2"/>
          <c:y val="3.5249999999999997E-2"/>
          <c:w val="0.71775"/>
          <c:h val="7.5749999999999998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'501'!$I$43</c:f>
              <c:strCache>
                <c:ptCount val="1"/>
                <c:pt idx="0">
                  <c:v>500.1 Sum(I)</c:v>
                </c:pt>
              </c:strCache>
            </c:strRef>
          </c:xVal>
          <c:yVal>
            <c:numLit>
              <c:formatCode>General</c:formatCode>
              <c:ptCount val="1"/>
              <c:pt idx="0">
                <c:v>1</c:v>
              </c:pt>
            </c:numLit>
          </c:yVal>
          <c:smooth val="0"/>
          <c:extLst>
            <c:ext xmlns:c16="http://schemas.microsoft.com/office/drawing/2014/chart" uri="{C3380CC4-5D6E-409C-BE32-E72D297353CC}">
              <c16:uniqueId val="{00000000-6FA7-4223-9D4F-02EA3316B7B8}"/>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'501'!$I$44</c:f>
              <c:strCache>
                <c:ptCount val="1"/>
                <c:pt idx="0">
                  <c:v>500.1 I Total</c:v>
                </c:pt>
              </c:strCache>
            </c:strRef>
          </c:xVal>
          <c:yVal>
            <c:numLit>
              <c:formatCode>General</c:formatCode>
              <c:ptCount val="1"/>
              <c:pt idx="0">
                <c:v>1</c:v>
              </c:pt>
            </c:numLit>
          </c:yVal>
          <c:smooth val="0"/>
          <c:extLst>
            <c:ext xmlns:c16="http://schemas.microsoft.com/office/drawing/2014/chart" uri="{C3380CC4-5D6E-409C-BE32-E72D297353CC}">
              <c16:uniqueId val="{00000001-6FA7-4223-9D4F-02EA3316B7B8}"/>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'501'!$I$48</c:f>
              <c:strCache>
                <c:ptCount val="1"/>
                <c:pt idx="0">
                  <c:v>500.1 B Total
+ SQRT(SUMXMY2 ( 500.1 B , 500.1 I ))</c:v>
                </c:pt>
              </c:strCache>
            </c:strRef>
          </c:xVal>
          <c:yVal>
            <c:numLit>
              <c:formatCode>General</c:formatCode>
              <c:ptCount val="1"/>
              <c:pt idx="0">
                <c:v>1</c:v>
              </c:pt>
            </c:numLit>
          </c:yVal>
          <c:smooth val="0"/>
          <c:extLst>
            <c:ext xmlns:c16="http://schemas.microsoft.com/office/drawing/2014/chart" uri="{C3380CC4-5D6E-409C-BE32-E72D297353CC}">
              <c16:uniqueId val="{00000002-6FA7-4223-9D4F-02EA3316B7B8}"/>
            </c:ext>
          </c:extLst>
        </c:ser>
        <c:ser>
          <c:idx val="4"/>
          <c:order val="3"/>
          <c:tx>
            <c:v>Range</c:v>
          </c:tx>
          <c:spPr>
            <a:ln w="19050" cap="rnd" cmpd="sng">
              <a:solidFill>
                <a:srgbClr val="002060"/>
              </a:solidFill>
              <a:round/>
            </a:ln>
            <a:effectLst/>
          </c:spPr>
          <c:marker>
            <c:symbol val="none"/>
          </c:marker>
          <c:xVal>
            <c:strRef>
              <c:f>('501'!$I$43,'501'!$I$48)</c:f>
              <c:strCache>
                <c:ptCount val="2"/>
                <c:pt idx="0">
                  <c:v>500.1 Sum(I)</c:v>
                </c:pt>
                <c:pt idx="1">
                  <c:v>500.1 B Total
+ SQRT(SUMXMY2 ( 500.1 B , 500.1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6FA7-4223-9D4F-02EA3316B7B8}"/>
            </c:ext>
          </c:extLst>
        </c:ser>
        <c:dLbls>
          <c:showLegendKey val="0"/>
          <c:showVal val="0"/>
          <c:showCatName val="0"/>
          <c:showSerName val="0"/>
          <c:showPercent val="0"/>
          <c:showBubbleSize val="0"/>
        </c:dLbls>
        <c:axId val="519142016"/>
        <c:axId val="519147904"/>
      </c:scatterChart>
      <c:valAx>
        <c:axId val="519142016"/>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519147904"/>
        <c:crosses val="autoZero"/>
        <c:crossBetween val="midCat"/>
      </c:valAx>
      <c:valAx>
        <c:axId val="519147904"/>
        <c:scaling>
          <c:orientation val="minMax"/>
        </c:scaling>
        <c:delete val="1"/>
        <c:axPos val="l"/>
        <c:numFmt formatCode="General" sourceLinked="1"/>
        <c:majorTickMark val="none"/>
        <c:minorTickMark val="none"/>
        <c:tickLblPos val="nextTo"/>
        <c:crossAx val="519142016"/>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897-4208-B0BE-C9E949863D9F}"/>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('502'!$E$43,'502'!$F$44,'502'!$G$45,'502'!$H$46,'502'!$I$47)</c:f>
            </c:numRef>
          </c:yVal>
          <c:smooth val="0"/>
          <c:extLst>
            <c:ext xmlns:c16="http://schemas.microsoft.com/office/drawing/2014/chart" uri="{C3380CC4-5D6E-409C-BE32-E72D297353CC}">
              <c16:uniqueId val="{00000001-8897-4208-B0BE-C9E949863D9F}"/>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897-4208-B0BE-C9E949863D9F}"/>
            </c:ext>
          </c:extLst>
        </c:ser>
        <c:dLbls>
          <c:showLegendKey val="0"/>
          <c:showVal val="0"/>
          <c:showCatName val="0"/>
          <c:showSerName val="0"/>
          <c:showPercent val="0"/>
          <c:showBubbleSize val="0"/>
        </c:dLbls>
        <c:axId val="296659584"/>
        <c:axId val="301273856"/>
      </c:scatterChart>
      <c:valAx>
        <c:axId val="296659584"/>
        <c:scaling>
          <c:orientation val="minMax"/>
          <c:max val="1"/>
          <c:min val="0.5"/>
        </c:scaling>
        <c:delete val="0"/>
        <c:axPos val="b"/>
        <c:title>
          <c:tx>
            <c:rich>
              <a:bodyPr rot="0" vert="horz"/>
              <a:lstStyle/>
              <a:p>
                <a:pPr algn="ctr">
                  <a:defRPr/>
                </a:pPr>
                <a:r>
                  <a:rPr lang="en-US" sz="1200"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73856"/>
        <c:crosses val="autoZero"/>
        <c:crossBetween val="midCat"/>
      </c:valAx>
      <c:valAx>
        <c:axId val="301273856"/>
        <c:scaling>
          <c:orientation val="minMax"/>
          <c:max val="0.5"/>
        </c:scaling>
        <c:delete val="0"/>
        <c:axPos val="l"/>
        <c:majorGridlines/>
        <c:title>
          <c:tx>
            <c:rich>
              <a:bodyPr rot="-5400000" vert="horz"/>
              <a:lstStyle/>
              <a:p>
                <a:pPr algn="ctr">
                  <a:defRPr/>
                </a:pPr>
                <a:r>
                  <a:rPr lang="en-US" sz="1200"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296659584"/>
        <c:crosses val="autoZero"/>
        <c:crossBetween val="midCat"/>
      </c:valAx>
    </c:plotArea>
    <c:legend>
      <c:legendPos val="t"/>
      <c:layout>
        <c:manualLayout>
          <c:xMode val="edge"/>
          <c:yMode val="edge"/>
          <c:x val="0.10825"/>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'502'!$I$47</c:f>
            </c:numRef>
          </c:yVal>
          <c:smooth val="0"/>
          <c:extLst>
            <c:ext xmlns:c16="http://schemas.microsoft.com/office/drawing/2014/chart" uri="{C3380CC4-5D6E-409C-BE32-E72D297353CC}">
              <c16:uniqueId val="{00000000-CF55-47AC-92C2-CFCB2570E018}"/>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F55-47AC-92C2-CFCB2570E018}"/>
            </c:ext>
          </c:extLst>
        </c:ser>
        <c:dLbls>
          <c:showLegendKey val="0"/>
          <c:showVal val="0"/>
          <c:showCatName val="0"/>
          <c:showSerName val="0"/>
          <c:showPercent val="0"/>
          <c:showBubbleSize val="0"/>
        </c:dLbls>
        <c:axId val="301299968"/>
        <c:axId val="301301760"/>
      </c:scatterChart>
      <c:valAx>
        <c:axId val="30129996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01760"/>
        <c:crosses val="autoZero"/>
        <c:crossBetween val="midCat"/>
        <c:majorUnit val="4.9999999999999992E-3"/>
      </c:valAx>
      <c:valAx>
        <c:axId val="30130176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299968"/>
        <c:crosses val="autoZero"/>
        <c:crossBetween val="midCat"/>
      </c:valAx>
    </c:plotArea>
    <c:legend>
      <c:legendPos val="t"/>
      <c:layout>
        <c:manualLayout>
          <c:xMode val="edge"/>
          <c:yMode val="edge"/>
          <c:x val="0.10575"/>
          <c:y val="3.9750000000000001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73FB-48D2-A3CF-24480AB8A1DD}"/>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('502'!$E$54,'502'!$F$55,'502'!$G$56,'502'!$H$57,'502'!$I$58)</c:f>
            </c:numRef>
          </c:yVal>
          <c:smooth val="0"/>
          <c:extLst>
            <c:ext xmlns:c16="http://schemas.microsoft.com/office/drawing/2014/chart" uri="{C3380CC4-5D6E-409C-BE32-E72D297353CC}">
              <c16:uniqueId val="{00000001-73FB-48D2-A3CF-24480AB8A1DD}"/>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73FB-48D2-A3CF-24480AB8A1DD}"/>
            </c:ext>
          </c:extLst>
        </c:ser>
        <c:dLbls>
          <c:showLegendKey val="0"/>
          <c:showVal val="0"/>
          <c:showCatName val="0"/>
          <c:showSerName val="0"/>
          <c:showPercent val="0"/>
          <c:showBubbleSize val="0"/>
        </c:dLbls>
        <c:axId val="301318528"/>
        <c:axId val="301320448"/>
      </c:scatterChart>
      <c:valAx>
        <c:axId val="3013185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20448"/>
        <c:crosses val="autoZero"/>
        <c:crossBetween val="midCat"/>
      </c:valAx>
      <c:valAx>
        <c:axId val="30132044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318528"/>
        <c:crosses val="autoZero"/>
        <c:crossBetween val="midCat"/>
      </c:valAx>
    </c:plotArea>
    <c:legend>
      <c:legendPos val="t"/>
      <c:layout>
        <c:manualLayout>
          <c:xMode val="edge"/>
          <c:yMode val="edge"/>
          <c:x val="0.106"/>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561F-4115-8F33-23F1C828525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('502'!$E$65,'502'!$F$66,'502'!$G$67,'502'!$H$68,'502'!$I$69)</c:f>
            </c:numRef>
          </c:yVal>
          <c:smooth val="0"/>
          <c:extLst>
            <c:ext xmlns:c16="http://schemas.microsoft.com/office/drawing/2014/chart" uri="{C3380CC4-5D6E-409C-BE32-E72D297353CC}">
              <c16:uniqueId val="{00000001-561F-4115-8F33-23F1C828525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561F-4115-8F33-23F1C8285257}"/>
            </c:ext>
          </c:extLst>
        </c:ser>
        <c:dLbls>
          <c:showLegendKey val="0"/>
          <c:showVal val="0"/>
          <c:showCatName val="0"/>
          <c:showSerName val="0"/>
          <c:showPercent val="0"/>
          <c:showBubbleSize val="0"/>
        </c:dLbls>
        <c:axId val="301563904"/>
        <c:axId val="301565824"/>
      </c:scatterChart>
      <c:valAx>
        <c:axId val="3015639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65824"/>
        <c:crosses val="autoZero"/>
        <c:crossBetween val="midCat"/>
      </c:valAx>
      <c:valAx>
        <c:axId val="3015658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Arial"/>
                <a:ea typeface="Arial"/>
                <a:cs typeface="Arial"/>
              </a:defRPr>
            </a:pPr>
            <a:endParaRPr lang="en-US"/>
          </a:p>
        </c:txPr>
        <c:crossAx val="301563904"/>
        <c:crosses val="autoZero"/>
        <c:crossBetween val="midCat"/>
      </c:valAx>
    </c:plotArea>
    <c:legend>
      <c:legendPos val="t"/>
      <c:layout>
        <c:manualLayout>
          <c:xMode val="edge"/>
          <c:yMode val="edge"/>
          <c:x val="0.10150000000000001"/>
          <c:y val="2.6499999999999996E-2"/>
          <c:w val="0.73050000000000004"/>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8"/>
          <c:w val="0.76324999999999987"/>
          <c:h val="0.76024999999999987"/>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'502'!$I$58</c:f>
            </c:numRef>
          </c:yVal>
          <c:smooth val="0"/>
          <c:extLst>
            <c:ext xmlns:c16="http://schemas.microsoft.com/office/drawing/2014/chart" uri="{C3380CC4-5D6E-409C-BE32-E72D297353CC}">
              <c16:uniqueId val="{00000000-CAD6-4EC8-B17D-F0E7C4D8503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CAD6-4EC8-B17D-F0E7C4D85036}"/>
            </c:ext>
          </c:extLst>
        </c:ser>
        <c:dLbls>
          <c:showLegendKey val="0"/>
          <c:showVal val="0"/>
          <c:showCatName val="0"/>
          <c:showSerName val="0"/>
          <c:showPercent val="0"/>
          <c:showBubbleSize val="0"/>
        </c:dLbls>
        <c:axId val="301579648"/>
        <c:axId val="301581440"/>
      </c:scatterChart>
      <c:valAx>
        <c:axId val="3015796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81440"/>
        <c:crosses val="autoZero"/>
        <c:crossBetween val="midCat"/>
        <c:majorUnit val="4.9999999999999992E-3"/>
      </c:valAx>
      <c:valAx>
        <c:axId val="3015814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579648"/>
        <c:crosses val="autoZero"/>
        <c:crossBetween val="midCat"/>
      </c:valAx>
    </c:plotArea>
    <c:legend>
      <c:legendPos val="t"/>
      <c:layout>
        <c:manualLayout>
          <c:xMode val="edge"/>
          <c:yMode val="edge"/>
          <c:x val="0.10575"/>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rgbClr val="948A54"/>
              </a:solidFill>
              <a:ln w="9525">
                <a:noFill/>
              </a:ln>
              <a:effectLst/>
            </c:spPr>
          </c:marker>
          <c:xVal>
            <c:numLit>
              <c:formatCode>General</c:formatCode>
              <c:ptCount val="1"/>
              <c:pt idx="0">
                <c:v>0.994999999999999</c:v>
              </c:pt>
            </c:numLit>
          </c:xVal>
          <c:yVal>
            <c:numRef>
              <c:f>'502'!$I$69</c:f>
            </c:numRef>
          </c:yVal>
          <c:smooth val="0"/>
          <c:extLst>
            <c:ext xmlns:c16="http://schemas.microsoft.com/office/drawing/2014/chart" uri="{C3380CC4-5D6E-409C-BE32-E72D297353CC}">
              <c16:uniqueId val="{00000000-02DF-4D4A-9607-D8266344CD6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02DF-4D4A-9607-D8266344CD66}"/>
            </c:ext>
          </c:extLst>
        </c:ser>
        <c:dLbls>
          <c:showLegendKey val="0"/>
          <c:showVal val="0"/>
          <c:showCatName val="0"/>
          <c:showSerName val="0"/>
          <c:showPercent val="0"/>
          <c:showBubbleSize val="0"/>
        </c:dLbls>
        <c:axId val="301622784"/>
        <c:axId val="301624320"/>
      </c:scatterChart>
      <c:valAx>
        <c:axId val="30162278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4320"/>
        <c:crosses val="autoZero"/>
        <c:crossBetween val="midCat"/>
        <c:majorUnit val="4.9999999999999992E-3"/>
      </c:valAx>
      <c:valAx>
        <c:axId val="30162432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01622784"/>
        <c:crosses val="autoZero"/>
        <c:crossBetween val="midCat"/>
      </c:valAx>
    </c:plotArea>
    <c:legend>
      <c:legendPos val="t"/>
      <c:layout>
        <c:manualLayout>
          <c:xMode val="edge"/>
          <c:yMode val="edge"/>
          <c:x val="9.0249999999999997E-2"/>
          <c:y val="3.5249999999999997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spPr>
    <a:ln w="9525" cap="flat" cmpd="sng">
      <a:solidFill>
        <a:schemeClr val="bg1">
          <a:lumMod val="75000"/>
        </a:schemeClr>
      </a:solidFill>
    </a:ln>
  </c:spPr>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chemeClr val="tx1"/>
                </a:solidFill>
                <a:latin typeface="Segoe UI"/>
                <a:ea typeface="Segoe UI"/>
                <a:cs typeface="Segoe UI"/>
              </a:rPr>
              <a:t>Total Claims at the 99.5th Percentile</a:t>
            </a:r>
          </a:p>
        </c:rich>
      </c:tx>
      <c:overlay val="0"/>
      <c:spPr>
        <a:noFill/>
        <a:ln w="9525">
          <a:noFill/>
        </a:ln>
        <a:effectLst/>
      </c:spPr>
    </c:title>
    <c:autoTitleDeleted val="0"/>
    <c:plotArea>
      <c:layout/>
      <c:scatterChart>
        <c:scatterStyle val="lineMarker"/>
        <c:varyColors val="0"/>
        <c:ser>
          <c:idx val="1"/>
          <c:order val="0"/>
          <c:tx>
            <c:v>Fully Dependent</c:v>
          </c:tx>
          <c:spPr>
            <a:ln w="19050">
              <a:noFill/>
              <a:round/>
            </a:ln>
            <a:effectLst/>
          </c:spPr>
          <c:marker>
            <c:symbol val="triangle"/>
            <c:size val="8"/>
            <c:spPr>
              <a:solidFill>
                <a:srgbClr val="FFC000"/>
              </a:solidFill>
              <a:ln w="9525" cap="flat" cmpd="sng">
                <a:solidFill>
                  <a:srgbClr val="FFC000"/>
                </a:solidFill>
              </a:ln>
              <a:effectLst/>
            </c:spPr>
          </c:marker>
          <c:xVal>
            <c:strRef>
              <c:f>'503'!$I$43</c:f>
              <c:strCache>
                <c:ptCount val="1"/>
                <c:pt idx="0">
                  <c:v>502.1 Sum(I)</c:v>
                </c:pt>
              </c:strCache>
            </c:strRef>
          </c:xVal>
          <c:yVal>
            <c:numLit>
              <c:formatCode>General</c:formatCode>
              <c:ptCount val="1"/>
              <c:pt idx="0">
                <c:v>1</c:v>
              </c:pt>
            </c:numLit>
          </c:yVal>
          <c:smooth val="0"/>
          <c:extLst>
            <c:ext xmlns:c16="http://schemas.microsoft.com/office/drawing/2014/chart" uri="{C3380CC4-5D6E-409C-BE32-E72D297353CC}">
              <c16:uniqueId val="{00000000-9466-48BD-B63F-18266D21CEF0}"/>
            </c:ext>
          </c:extLst>
        </c:ser>
        <c:ser>
          <c:idx val="2"/>
          <c:order val="1"/>
          <c:tx>
            <c:v>Modelled</c:v>
          </c:tx>
          <c:spPr>
            <a:ln w="19050">
              <a:noFill/>
              <a:round/>
            </a:ln>
            <a:effectLst/>
          </c:spPr>
          <c:marker>
            <c:symbol val="square"/>
            <c:size val="8"/>
            <c:spPr>
              <a:solidFill>
                <a:srgbClr val="31859C"/>
              </a:solidFill>
              <a:ln w="9525" cap="flat" cmpd="sng">
                <a:solidFill>
                  <a:srgbClr val="31859C"/>
                </a:solidFill>
              </a:ln>
              <a:effectLst/>
            </c:spPr>
          </c:marker>
          <c:xVal>
            <c:strRef>
              <c:f>'503'!$I$44</c:f>
              <c:strCache>
                <c:ptCount val="1"/>
                <c:pt idx="0">
                  <c:v>502.1 I Total</c:v>
                </c:pt>
              </c:strCache>
            </c:strRef>
          </c:xVal>
          <c:yVal>
            <c:numLit>
              <c:formatCode>General</c:formatCode>
              <c:ptCount val="1"/>
              <c:pt idx="0">
                <c:v>1</c:v>
              </c:pt>
            </c:numLit>
          </c:yVal>
          <c:smooth val="0"/>
          <c:extLst>
            <c:ext xmlns:c16="http://schemas.microsoft.com/office/drawing/2014/chart" uri="{C3380CC4-5D6E-409C-BE32-E72D297353CC}">
              <c16:uniqueId val="{00000001-9466-48BD-B63F-18266D21CEF0}"/>
            </c:ext>
          </c:extLst>
        </c:ser>
        <c:ser>
          <c:idx val="3"/>
          <c:order val="2"/>
          <c:tx>
            <c:v>SST</c:v>
          </c:tx>
          <c:spPr>
            <a:ln w="19050">
              <a:noFill/>
              <a:round/>
            </a:ln>
            <a:effectLst/>
          </c:spPr>
          <c:marker>
            <c:symbol val="circle"/>
            <c:size val="8"/>
            <c:spPr>
              <a:solidFill>
                <a:srgbClr val="BE4B48"/>
              </a:solidFill>
              <a:ln w="9525" cap="flat" cmpd="sng">
                <a:solidFill>
                  <a:srgbClr val="BE4B48"/>
                </a:solidFill>
              </a:ln>
              <a:effectLst/>
            </c:spPr>
          </c:marker>
          <c:xVal>
            <c:strRef>
              <c:f>'503'!$I$48</c:f>
              <c:strCache>
                <c:ptCount val="1"/>
                <c:pt idx="0">
                  <c:v>502.1 B Total
+ SQRT(SUMXMY2 ( 502.1 B , 502.1 I ))</c:v>
                </c:pt>
              </c:strCache>
            </c:strRef>
          </c:xVal>
          <c:yVal>
            <c:numLit>
              <c:formatCode>General</c:formatCode>
              <c:ptCount val="1"/>
              <c:pt idx="0">
                <c:v>1</c:v>
              </c:pt>
            </c:numLit>
          </c:yVal>
          <c:smooth val="0"/>
          <c:extLst>
            <c:ext xmlns:c16="http://schemas.microsoft.com/office/drawing/2014/chart" uri="{C3380CC4-5D6E-409C-BE32-E72D297353CC}">
              <c16:uniqueId val="{00000002-9466-48BD-B63F-18266D21CEF0}"/>
            </c:ext>
          </c:extLst>
        </c:ser>
        <c:ser>
          <c:idx val="4"/>
          <c:order val="3"/>
          <c:tx>
            <c:v>Range</c:v>
          </c:tx>
          <c:spPr>
            <a:ln w="19050" cap="rnd" cmpd="sng">
              <a:solidFill>
                <a:srgbClr val="002060"/>
              </a:solidFill>
              <a:round/>
            </a:ln>
            <a:effectLst/>
          </c:spPr>
          <c:marker>
            <c:symbol val="none"/>
          </c:marker>
          <c:xVal>
            <c:strRef>
              <c:f>('503'!$I$43,'503'!$I$48)</c:f>
              <c:strCache>
                <c:ptCount val="2"/>
                <c:pt idx="0">
                  <c:v>502.1 Sum(I)</c:v>
                </c:pt>
                <c:pt idx="1">
                  <c:v>502.1 B Total
+ SQRT(SUMXMY2 ( 502.1 B , 502.1 I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3-9466-48BD-B63F-18266D21CEF0}"/>
            </c:ext>
          </c:extLst>
        </c:ser>
        <c:dLbls>
          <c:showLegendKey val="0"/>
          <c:showVal val="0"/>
          <c:showCatName val="0"/>
          <c:showSerName val="0"/>
          <c:showPercent val="0"/>
          <c:showBubbleSize val="0"/>
        </c:dLbls>
        <c:axId val="301654400"/>
        <c:axId val="301655936"/>
      </c:scatterChart>
      <c:valAx>
        <c:axId val="301654400"/>
        <c:scaling>
          <c:orientation val="minMax"/>
        </c:scaling>
        <c:delete val="0"/>
        <c:axPos val="b"/>
        <c:numFmt formatCode="##,##0.00,,_-;[Red]\(##,##0.00,,\);\-_;\ " sourceLinked="1"/>
        <c:majorTickMark val="none"/>
        <c:minorTickMark val="none"/>
        <c:tickLblPos val="nextTo"/>
        <c:spPr>
          <a:noFill/>
          <a:ln w="9525" cap="flat" cmpd="sng">
            <a:solidFill>
              <a:schemeClr val="tx1">
                <a:lumMod val="25000"/>
                <a:lumOff val="75000"/>
              </a:schemeClr>
            </a:solidFill>
            <a:round/>
          </a:ln>
          <a:effectLst/>
        </c:spPr>
        <c:txPr>
          <a:bodyPr/>
          <a:lstStyle/>
          <a:p>
            <a:pPr>
              <a:defRPr lang="en-US" sz="900" b="0" i="0" u="none" baseline="0">
                <a:solidFill>
                  <a:schemeClr val="tx1">
                    <a:lumMod val="65000"/>
                    <a:lumOff val="35000"/>
                  </a:schemeClr>
                </a:solidFill>
                <a:latin typeface="Arial"/>
                <a:ea typeface="Arial"/>
                <a:cs typeface="Arial"/>
              </a:defRPr>
            </a:pPr>
            <a:endParaRPr lang="en-US"/>
          </a:p>
        </c:txPr>
        <c:crossAx val="301655936"/>
        <c:crosses val="autoZero"/>
        <c:crossBetween val="midCat"/>
      </c:valAx>
      <c:valAx>
        <c:axId val="301655936"/>
        <c:scaling>
          <c:orientation val="minMax"/>
        </c:scaling>
        <c:delete val="1"/>
        <c:axPos val="l"/>
        <c:numFmt formatCode="General" sourceLinked="1"/>
        <c:majorTickMark val="none"/>
        <c:minorTickMark val="none"/>
        <c:tickLblPos val="nextTo"/>
        <c:crossAx val="301654400"/>
        <c:crosses val="autoZero"/>
        <c:crossBetween val="midCat"/>
      </c:valAx>
      <c:spPr>
        <a:noFill/>
        <a:ln w="9525">
          <a:noFill/>
        </a:ln>
        <a:effectLst/>
      </c:spPr>
    </c:plotArea>
    <c:legend>
      <c:legendPos val="t"/>
      <c:overlay val="0"/>
      <c:spPr>
        <a:noFill/>
        <a:ln w="9525">
          <a:noFill/>
        </a:ln>
        <a:effectLst/>
      </c:spPr>
      <c:txPr>
        <a:bodyPr rot="0" vert="horz"/>
        <a:lstStyle/>
        <a:p>
          <a:pPr>
            <a:defRPr lang="en-US" sz="1000" b="1" i="0" u="none" baseline="0">
              <a:solidFill>
                <a:schemeClr val="tx1"/>
              </a:solidFill>
              <a:latin typeface="Segoe UI"/>
              <a:ea typeface="Segoe UI"/>
              <a:cs typeface="Segoe UI"/>
            </a:defRPr>
          </a:pPr>
          <a:endParaRPr lang="en-US"/>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Total Claims at the 99.5th Percentile</a:t>
            </a:r>
          </a:p>
        </c:rich>
      </c:tx>
      <c:layout>
        <c:manualLayout>
          <c:xMode val="edge"/>
          <c:yMode val="edge"/>
          <c:x val="0.24825"/>
          <c:y val="3.075E-2"/>
        </c:manualLayout>
      </c:layout>
      <c:overlay val="0"/>
      <c:spPr>
        <a:noFill/>
        <a:ln w="9525">
          <a:noFill/>
        </a:ln>
      </c:spPr>
    </c:title>
    <c:autoTitleDeleted val="0"/>
    <c:plotArea>
      <c:layout>
        <c:manualLayout>
          <c:layoutTarget val="inner"/>
          <c:xMode val="edge"/>
          <c:yMode val="edge"/>
          <c:x val="0.10725"/>
          <c:y val="0.58899999999999997"/>
          <c:w val="0.78599999999999992"/>
          <c:h val="0.20499999999999999"/>
        </c:manualLayout>
      </c:layout>
      <c:scatterChart>
        <c:scatterStyle val="lineMarker"/>
        <c:varyColors val="0"/>
        <c:ser>
          <c:idx val="0"/>
          <c:order val="0"/>
          <c:tx>
            <c:v>Range</c:v>
          </c:tx>
          <c:spPr>
            <a:ln w="28575" cmpd="sng">
              <a:solidFill>
                <a:srgbClr val="002060"/>
              </a:solidFill>
            </a:ln>
          </c:spPr>
          <c:marker>
            <c:symbol val="none"/>
          </c:marker>
          <c:xVal>
            <c:strRef>
              <c:f>('511'!$I$34,'511'!$I$39)</c:f>
              <c:strCache>
                <c:ptCount val="2"/>
                <c:pt idx="0">
                  <c:v>510.1 Sum(F)</c:v>
                </c:pt>
                <c:pt idx="1">
                  <c:v>510.1 A Total
+ SQRT(SUMXMY2 ( 510.1 A , 510.1 F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1580-49ED-A7A3-EF0E9052A2BA}"/>
            </c:ext>
          </c:extLst>
        </c:ser>
        <c:ser>
          <c:idx val="1"/>
          <c:order val="1"/>
          <c:tx>
            <c:v>SST</c:v>
          </c:tx>
          <c:spPr>
            <a:ln w="28575">
              <a:noFill/>
            </a:ln>
          </c:spPr>
          <c:marker>
            <c:symbol val="circle"/>
            <c:size val="8"/>
            <c:spPr>
              <a:solidFill>
                <a:srgbClr val="BE4B48"/>
              </a:solidFill>
              <a:effectLst/>
            </c:spPr>
          </c:marker>
          <c:dPt>
            <c:idx val="0"/>
            <c:marker>
              <c:symbol val="circle"/>
              <c:size val="10"/>
            </c:marker>
            <c:bubble3D val="0"/>
            <c:extLst>
              <c:ext xmlns:c16="http://schemas.microsoft.com/office/drawing/2014/chart" uri="{C3380CC4-5D6E-409C-BE32-E72D297353CC}">
                <c16:uniqueId val="{00000001-1580-49ED-A7A3-EF0E9052A2BA}"/>
              </c:ext>
            </c:extLst>
          </c:dPt>
          <c:xVal>
            <c:strRef>
              <c:f>'511'!$I$39</c:f>
              <c:strCache>
                <c:ptCount val="1"/>
                <c:pt idx="0">
                  <c:v>510.1 A Total
+ SQRT(SUMXMY2 ( 510.1 A , 510.1 F ))</c:v>
                </c:pt>
              </c:strCache>
            </c:strRef>
          </c:xVal>
          <c:yVal>
            <c:numLit>
              <c:formatCode>General</c:formatCode>
              <c:ptCount val="1"/>
              <c:pt idx="0">
                <c:v>1</c:v>
              </c:pt>
            </c:numLit>
          </c:yVal>
          <c:smooth val="0"/>
          <c:extLst>
            <c:ext xmlns:c16="http://schemas.microsoft.com/office/drawing/2014/chart" uri="{C3380CC4-5D6E-409C-BE32-E72D297353CC}">
              <c16:uniqueId val="{00000002-1580-49ED-A7A3-EF0E9052A2BA}"/>
            </c:ext>
          </c:extLst>
        </c:ser>
        <c:ser>
          <c:idx val="2"/>
          <c:order val="2"/>
          <c:tx>
            <c:v>Modelled</c:v>
          </c:tx>
          <c:spPr>
            <a:ln w="28575">
              <a:noFill/>
            </a:ln>
          </c:spPr>
          <c:marker>
            <c:symbol val="square"/>
            <c:size val="8"/>
            <c:spPr>
              <a:solidFill>
                <a:schemeClr val="accent5">
                  <a:lumMod val="75000"/>
                </a:schemeClr>
              </a:solidFill>
              <a:ln w="9525" cap="flat" cmpd="sng">
                <a:solidFill>
                  <a:schemeClr val="accent1"/>
                </a:solidFill>
              </a:ln>
              <a:effectLst/>
            </c:spPr>
          </c:marker>
          <c:xVal>
            <c:strRef>
              <c:f>'511'!$I$35</c:f>
              <c:strCache>
                <c:ptCount val="1"/>
                <c:pt idx="0">
                  <c:v>510.1 F Total</c:v>
                </c:pt>
              </c:strCache>
            </c:strRef>
          </c:xVal>
          <c:yVal>
            <c:numLit>
              <c:formatCode>General</c:formatCode>
              <c:ptCount val="1"/>
              <c:pt idx="0">
                <c:v>1</c:v>
              </c:pt>
            </c:numLit>
          </c:yVal>
          <c:smooth val="0"/>
          <c:extLst>
            <c:ext xmlns:c16="http://schemas.microsoft.com/office/drawing/2014/chart" uri="{C3380CC4-5D6E-409C-BE32-E72D297353CC}">
              <c16:uniqueId val="{00000003-1580-49ED-A7A3-EF0E9052A2BA}"/>
            </c:ext>
          </c:extLst>
        </c:ser>
        <c:ser>
          <c:idx val="3"/>
          <c:order val="3"/>
          <c:tx>
            <c:v>Fully dependent</c:v>
          </c:tx>
          <c:spPr>
            <a:ln w="28575">
              <a:noFill/>
            </a:ln>
          </c:spPr>
          <c:marker>
            <c:symbol val="triangle"/>
            <c:size val="8"/>
            <c:spPr>
              <a:solidFill>
                <a:srgbClr val="FFC000"/>
              </a:solidFill>
              <a:ln w="9525" cap="flat" cmpd="sng">
                <a:solidFill>
                  <a:srgbClr val="FFC000"/>
                </a:solidFill>
              </a:ln>
              <a:effectLst/>
            </c:spPr>
          </c:marker>
          <c:xVal>
            <c:strRef>
              <c:f>'511'!$I$34</c:f>
              <c:strCache>
                <c:ptCount val="1"/>
                <c:pt idx="0">
                  <c:v>510.1 Sum(F)</c:v>
                </c:pt>
              </c:strCache>
            </c:strRef>
          </c:xVal>
          <c:yVal>
            <c:numLit>
              <c:formatCode>General</c:formatCode>
              <c:ptCount val="1"/>
              <c:pt idx="0">
                <c:v>1</c:v>
              </c:pt>
            </c:numLit>
          </c:yVal>
          <c:smooth val="0"/>
          <c:extLst>
            <c:ext xmlns:c16="http://schemas.microsoft.com/office/drawing/2014/chart" uri="{C3380CC4-5D6E-409C-BE32-E72D297353CC}">
              <c16:uniqueId val="{00000004-1580-49ED-A7A3-EF0E9052A2BA}"/>
            </c:ext>
          </c:extLst>
        </c:ser>
        <c:dLbls>
          <c:showLegendKey val="0"/>
          <c:showVal val="0"/>
          <c:showCatName val="0"/>
          <c:showSerName val="0"/>
          <c:showPercent val="0"/>
          <c:showBubbleSize val="0"/>
        </c:dLbls>
        <c:axId val="322372736"/>
        <c:axId val="322374272"/>
      </c:scatterChart>
      <c:valAx>
        <c:axId val="322372736"/>
        <c:scaling>
          <c:orientation val="minMax"/>
        </c:scaling>
        <c:delete val="0"/>
        <c:axPos val="b"/>
        <c:numFmt formatCode="##,##0.00,,_-;[Red]\(##,##0.00,,\);\-_;\ " sourceLinked="1"/>
        <c:majorTickMark val="out"/>
        <c:minorTickMark val="none"/>
        <c:tickLblPos val="nextTo"/>
        <c:crossAx val="322374272"/>
        <c:crosses val="autoZero"/>
        <c:crossBetween val="midCat"/>
      </c:valAx>
      <c:valAx>
        <c:axId val="322374272"/>
        <c:scaling>
          <c:orientation val="minMax"/>
          <c:max val="1"/>
          <c:min val="0.95"/>
        </c:scaling>
        <c:delete val="1"/>
        <c:axPos val="l"/>
        <c:majorGridlines>
          <c:spPr>
            <a:ln w="9525">
              <a:noFill/>
            </a:ln>
          </c:spPr>
        </c:majorGridlines>
        <c:numFmt formatCode="General" sourceLinked="1"/>
        <c:majorTickMark val="out"/>
        <c:minorTickMark val="none"/>
        <c:tickLblPos val="nextTo"/>
        <c:crossAx val="322372736"/>
        <c:crosses val="autoZero"/>
        <c:crossBetween val="midCat"/>
      </c:valAx>
    </c:plotArea>
    <c:legend>
      <c:legendPos val="t"/>
      <c:legendEntry>
        <c:idx val="0"/>
        <c:delete val="1"/>
      </c:legendEntry>
      <c:layout>
        <c:manualLayout>
          <c:xMode val="edge"/>
          <c:yMode val="edge"/>
          <c:x val="0.22375"/>
          <c:y val="0.246"/>
          <c:w val="0.35299999999999992"/>
          <c:h val="0.11774999999999998"/>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2875"/>
          <c:w val="0.80574999999999997"/>
          <c:h val="0.70599999999999985"/>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FF73-4236-8202-7C5BA797104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('510'!$E$43,'510'!$F$44,'510'!$G$45,'510'!$H$46,'510'!$I$47)</c:f>
            </c:numRef>
          </c:yVal>
          <c:smooth val="0"/>
          <c:extLst>
            <c:ext xmlns:c16="http://schemas.microsoft.com/office/drawing/2014/chart" uri="{C3380CC4-5D6E-409C-BE32-E72D297353CC}">
              <c16:uniqueId val="{00000001-FF73-4236-8202-7C5BA797104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FF73-4236-8202-7C5BA7971049}"/>
            </c:ext>
          </c:extLst>
        </c:ser>
        <c:dLbls>
          <c:showLegendKey val="0"/>
          <c:showVal val="0"/>
          <c:showCatName val="0"/>
          <c:showSerName val="0"/>
          <c:showPercent val="0"/>
          <c:showBubbleSize val="0"/>
        </c:dLbls>
        <c:axId val="322421504"/>
        <c:axId val="322423424"/>
      </c:scatterChart>
      <c:valAx>
        <c:axId val="322421504"/>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3424"/>
        <c:crosses val="autoZero"/>
        <c:crossBetween val="midCat"/>
      </c:valAx>
      <c:valAx>
        <c:axId val="32242342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421504"/>
        <c:crosses val="autoZero"/>
        <c:crossBetween val="midCat"/>
      </c:valAx>
    </c:plotArea>
    <c:legend>
      <c:legendPos val="t"/>
      <c:layout>
        <c:manualLayout>
          <c:xMode val="edge"/>
          <c:yMode val="edge"/>
          <c:x val="0.11475"/>
          <c:y val="4.8499999999999995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2575"/>
          <c:w val="0.76324999999999987"/>
          <c:h val="0.74250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'510'!$I$47</c:f>
            </c:numRef>
          </c:yVal>
          <c:smooth val="0"/>
          <c:extLst>
            <c:ext xmlns:c16="http://schemas.microsoft.com/office/drawing/2014/chart" uri="{C3380CC4-5D6E-409C-BE32-E72D297353CC}">
              <c16:uniqueId val="{00000000-B32F-4A11-A1CD-216796DB6547}"/>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B32F-4A11-A1CD-216796DB6547}"/>
            </c:ext>
          </c:extLst>
        </c:ser>
        <c:dLbls>
          <c:showLegendKey val="0"/>
          <c:showVal val="0"/>
          <c:showCatName val="0"/>
          <c:showSerName val="0"/>
          <c:showPercent val="0"/>
          <c:showBubbleSize val="0"/>
        </c:dLbls>
        <c:axId val="336220544"/>
        <c:axId val="336222080"/>
      </c:scatterChart>
      <c:valAx>
        <c:axId val="33622054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2080"/>
        <c:crosses val="autoZero"/>
        <c:crossBetween val="midCat"/>
        <c:majorUnit val="4.9999999999999992E-3"/>
      </c:valAx>
      <c:valAx>
        <c:axId val="33622208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220544"/>
        <c:crosses val="autoZero"/>
        <c:crossBetween val="midCat"/>
      </c:valAx>
    </c:plotArea>
    <c:legend>
      <c:legendPos val="t"/>
      <c:layout>
        <c:manualLayout>
          <c:xMode val="edge"/>
          <c:yMode val="edge"/>
          <c:x val="0.10575"/>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649999999999996"/>
          <c:w val="0.80574999999999997"/>
          <c:h val="0.68825000000000003"/>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CBF3-4AB8-80C8-245A292CC70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('510'!$E$53,'510'!$F$54,'510'!$G$55,'510'!$H$56,'510'!$I$57)</c:f>
            </c:numRef>
          </c:yVal>
          <c:smooth val="0"/>
          <c:extLst>
            <c:ext xmlns:c16="http://schemas.microsoft.com/office/drawing/2014/chart" uri="{C3380CC4-5D6E-409C-BE32-E72D297353CC}">
              <c16:uniqueId val="{00000001-CBF3-4AB8-80C8-245A292CC70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CBF3-4AB8-80C8-245A292CC703}"/>
            </c:ext>
          </c:extLst>
        </c:ser>
        <c:dLbls>
          <c:showLegendKey val="0"/>
          <c:showVal val="0"/>
          <c:showCatName val="0"/>
          <c:showSerName val="0"/>
          <c:showPercent val="0"/>
          <c:showBubbleSize val="0"/>
        </c:dLbls>
        <c:axId val="322914560"/>
        <c:axId val="322920832"/>
      </c:scatterChart>
      <c:valAx>
        <c:axId val="322914560"/>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20832"/>
        <c:crosses val="autoZero"/>
        <c:crossBetween val="midCat"/>
      </c:valAx>
      <c:valAx>
        <c:axId val="322920832"/>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14560"/>
        <c:crosses val="autoZero"/>
        <c:crossBetween val="midCat"/>
      </c:valAx>
    </c:plotArea>
    <c:legend>
      <c:legendPos val="t"/>
      <c:layout>
        <c:manualLayout>
          <c:xMode val="edge"/>
          <c:yMode val="edge"/>
          <c:x val="9.2749999999999985E-2"/>
          <c:y val="5.2999999999999999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450000000000001"/>
          <c:w val="0.76324999999999987"/>
          <c:h val="0.73374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'510'!$I$57</c:f>
            </c:numRef>
          </c:yVal>
          <c:smooth val="0"/>
          <c:extLst>
            <c:ext xmlns:c16="http://schemas.microsoft.com/office/drawing/2014/chart" uri="{C3380CC4-5D6E-409C-BE32-E72D297353CC}">
              <c16:uniqueId val="{00000000-97F8-42FF-9BF1-2A3FF003ECB6}"/>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97F8-42FF-9BF1-2A3FF003ECB6}"/>
            </c:ext>
          </c:extLst>
        </c:ser>
        <c:dLbls>
          <c:showLegendKey val="0"/>
          <c:showVal val="0"/>
          <c:showCatName val="0"/>
          <c:showSerName val="0"/>
          <c:showPercent val="0"/>
          <c:showBubbleSize val="0"/>
        </c:dLbls>
        <c:axId val="322942848"/>
        <c:axId val="322944384"/>
      </c:scatterChart>
      <c:valAx>
        <c:axId val="3229428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4384"/>
        <c:crosses val="autoZero"/>
        <c:crossBetween val="midCat"/>
        <c:majorUnit val="4.9999999999999992E-3"/>
      </c:valAx>
      <c:valAx>
        <c:axId val="3229443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229428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61"/>
          <c:w val="0.76324999999999987"/>
          <c:h val="0.70725000000000005"/>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'510'!$I$67</c:f>
            </c:numRef>
          </c:yVal>
          <c:smooth val="0"/>
          <c:extLst>
            <c:ext xmlns:c16="http://schemas.microsoft.com/office/drawing/2014/chart" uri="{C3380CC4-5D6E-409C-BE32-E72D297353CC}">
              <c16:uniqueId val="{00000000-3487-4C04-9362-FA2BF0EB0DAA}"/>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3487-4C04-9362-FA2BF0EB0DAA}"/>
            </c:ext>
          </c:extLst>
        </c:ser>
        <c:dLbls>
          <c:showLegendKey val="0"/>
          <c:showVal val="0"/>
          <c:showCatName val="0"/>
          <c:showSerName val="0"/>
          <c:showPercent val="0"/>
          <c:showBubbleSize val="0"/>
        </c:dLbls>
        <c:axId val="336609280"/>
        <c:axId val="336610816"/>
      </c:scatterChart>
      <c:valAx>
        <c:axId val="336609280"/>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10816"/>
        <c:crosses val="autoZero"/>
        <c:crossBetween val="midCat"/>
        <c:majorUnit val="4.9999999999999992E-3"/>
      </c:valAx>
      <c:valAx>
        <c:axId val="336610816"/>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09280"/>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51"/>
          <c:w val="0.80574999999999997"/>
          <c:h val="0.6839999999999999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58C-4E64-82A5-D249064D0B47}"/>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('510'!$E$63,'510'!$F$64,'510'!$G$65,'510'!$H$66,'510'!$I$67)</c:f>
            </c:numRef>
          </c:yVal>
          <c:smooth val="0"/>
          <c:extLst>
            <c:ext xmlns:c16="http://schemas.microsoft.com/office/drawing/2014/chart" uri="{C3380CC4-5D6E-409C-BE32-E72D297353CC}">
              <c16:uniqueId val="{00000001-258C-4E64-82A5-D249064D0B47}"/>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58C-4E64-82A5-D249064D0B47}"/>
            </c:ext>
          </c:extLst>
        </c:ser>
        <c:dLbls>
          <c:showLegendKey val="0"/>
          <c:showVal val="0"/>
          <c:showCatName val="0"/>
          <c:showSerName val="0"/>
          <c:showPercent val="0"/>
          <c:showBubbleSize val="0"/>
        </c:dLbls>
        <c:axId val="336639872"/>
        <c:axId val="336654336"/>
      </c:scatterChart>
      <c:valAx>
        <c:axId val="3366398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54336"/>
        <c:crosses val="autoZero"/>
        <c:crossBetween val="midCat"/>
      </c:valAx>
      <c:valAx>
        <c:axId val="33665433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36639872"/>
        <c:crosses val="autoZero"/>
        <c:crossBetween val="midCat"/>
      </c:valAx>
    </c:plotArea>
    <c:legend>
      <c:legendPos val="t"/>
      <c:layout>
        <c:manualLayout>
          <c:xMode val="edge"/>
          <c:yMode val="edge"/>
          <c:x val="0.10375"/>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6400000000000001"/>
          <c:w val="0.80574999999999997"/>
          <c:h val="0.67074999999999996"/>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E7A9-4789-8324-A24C48C29909}"/>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('520'!$E$18,'520'!$F$19,'520'!$G$20,'520'!$H$21,'520'!$I$22)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E7A9-4789-8324-A24C48C29909}"/>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E7A9-4789-8324-A24C48C29909}"/>
            </c:ext>
          </c:extLst>
        </c:ser>
        <c:dLbls>
          <c:showLegendKey val="0"/>
          <c:showVal val="0"/>
          <c:showCatName val="0"/>
          <c:showSerName val="0"/>
          <c:showPercent val="0"/>
          <c:showBubbleSize val="0"/>
        </c:dLbls>
        <c:axId val="355918208"/>
        <c:axId val="355920128"/>
      </c:scatterChart>
      <c:valAx>
        <c:axId val="35591820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20128"/>
        <c:crosses val="autoZero"/>
        <c:crossBetween val="midCat"/>
      </c:valAx>
      <c:valAx>
        <c:axId val="355920128"/>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5918208"/>
        <c:crosses val="autoZero"/>
        <c:crossBetween val="midCat"/>
      </c:valAx>
    </c:plotArea>
    <c:legend>
      <c:legendPos val="t"/>
      <c:layout>
        <c:manualLayout>
          <c:xMode val="edge"/>
          <c:yMode val="edge"/>
          <c:x val="0.106"/>
          <c:y val="4.8499999999999995E-2"/>
          <c:w val="0.73050000000000004"/>
          <c:h val="6.25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3025"/>
          <c:w val="0.76324999999999987"/>
          <c:h val="0.73799999999999999"/>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'520'!$I$22</c:f>
              <c:numCache>
                <c:formatCode>##,##0.00,,_-;[Red]\(##,##0.00,,\);\-_;\ </c:formatCode>
                <c:ptCount val="1"/>
                <c:pt idx="0">
                  <c:v>0</c:v>
                </c:pt>
              </c:numCache>
            </c:numRef>
          </c:yVal>
          <c:smooth val="0"/>
          <c:extLst>
            <c:ext xmlns:c16="http://schemas.microsoft.com/office/drawing/2014/chart" uri="{C3380CC4-5D6E-409C-BE32-E72D297353CC}">
              <c16:uniqueId val="{00000000-4180-432A-BD1A-B15645E45045}"/>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4180-432A-BD1A-B15645E45045}"/>
            </c:ext>
          </c:extLst>
        </c:ser>
        <c:dLbls>
          <c:showLegendKey val="0"/>
          <c:showVal val="0"/>
          <c:showCatName val="0"/>
          <c:showSerName val="0"/>
          <c:showPercent val="0"/>
          <c:showBubbleSize val="0"/>
        </c:dLbls>
        <c:axId val="356278272"/>
        <c:axId val="356279808"/>
      </c:scatterChart>
      <c:valAx>
        <c:axId val="356278272"/>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9808"/>
        <c:crosses val="autoZero"/>
        <c:crossBetween val="midCat"/>
        <c:majorUnit val="4.9999999999999992E-3"/>
      </c:valAx>
      <c:valAx>
        <c:axId val="356279808"/>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278272"/>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4199999999999999"/>
          <c:w val="0.80574999999999997"/>
          <c:h val="0.69274999999999998"/>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2467-4BFE-9ECE-1300C5E702D3}"/>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('520'!$E$43,'520'!$F$44,'520'!$G$45,'520'!$H$46,'520'!$I$47)</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2467-4BFE-9ECE-1300C5E702D3}"/>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2467-4BFE-9ECE-1300C5E702D3}"/>
            </c:ext>
          </c:extLst>
        </c:ser>
        <c:dLbls>
          <c:showLegendKey val="0"/>
          <c:showVal val="0"/>
          <c:showCatName val="0"/>
          <c:showSerName val="0"/>
          <c:showPercent val="0"/>
          <c:showBubbleSize val="0"/>
        </c:dLbls>
        <c:axId val="356300672"/>
        <c:axId val="356306944"/>
      </c:scatterChart>
      <c:valAx>
        <c:axId val="356300672"/>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6944"/>
        <c:crosses val="autoZero"/>
        <c:crossBetween val="midCat"/>
      </c:valAx>
      <c:valAx>
        <c:axId val="356306944"/>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00672"/>
        <c:crosses val="autoZero"/>
        <c:crossBetween val="midCat"/>
      </c:valAx>
    </c:plotArea>
    <c:legend>
      <c:legendPos val="t"/>
      <c:layout>
        <c:manualLayout>
          <c:xMode val="edge"/>
          <c:yMode val="edge"/>
          <c:x val="0.10150000000000001"/>
          <c:y val="3.975000000000000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'520'!$I$47</c:f>
              <c:numCache>
                <c:formatCode>##,##0.00,,_-;[Red]\(##,##0.00,,\);\-_;\ </c:formatCode>
                <c:ptCount val="1"/>
                <c:pt idx="0">
                  <c:v>0</c:v>
                </c:pt>
              </c:numCache>
            </c:numRef>
          </c:yVal>
          <c:smooth val="0"/>
          <c:extLst>
            <c:ext xmlns:c16="http://schemas.microsoft.com/office/drawing/2014/chart" uri="{C3380CC4-5D6E-409C-BE32-E72D297353CC}">
              <c16:uniqueId val="{00000000-204F-4C75-9A1F-179F38DD2C64}"/>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204F-4C75-9A1F-179F38DD2C64}"/>
            </c:ext>
          </c:extLst>
        </c:ser>
        <c:dLbls>
          <c:showLegendKey val="0"/>
          <c:showVal val="0"/>
          <c:showCatName val="0"/>
          <c:showSerName val="0"/>
          <c:showPercent val="0"/>
          <c:showBubbleSize val="0"/>
        </c:dLbls>
        <c:axId val="356341248"/>
        <c:axId val="356342784"/>
      </c:scatterChart>
      <c:valAx>
        <c:axId val="3563412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2784"/>
        <c:crosses val="autoZero"/>
        <c:crossBetween val="midCat"/>
        <c:majorUnit val="4.9999999999999992E-3"/>
      </c:valAx>
      <c:valAx>
        <c:axId val="356342784"/>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41248"/>
        <c:crosses val="autoZero"/>
        <c:crossBetween val="midCat"/>
      </c:valAx>
    </c:plotArea>
    <c:legend>
      <c:legendPos val="t"/>
      <c:layout>
        <c:manualLayout>
          <c:xMode val="edge"/>
          <c:yMode val="edge"/>
          <c:x val="7.4499999999999997E-2"/>
          <c:y val="3.075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325000000000001"/>
          <c:w val="0.80574999999999997"/>
          <c:h val="0.7014999999999999"/>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96D8-4832-8854-9FB203562620}"/>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('520'!$E$68,'520'!$F$69,'520'!$G$70,'520'!$H$71,'520'!$I$72)</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96D8-4832-8854-9FB203562620}"/>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96D8-4832-8854-9FB203562620}"/>
            </c:ext>
          </c:extLst>
        </c:ser>
        <c:dLbls>
          <c:showLegendKey val="0"/>
          <c:showVal val="0"/>
          <c:showCatName val="0"/>
          <c:showSerName val="0"/>
          <c:showPercent val="0"/>
          <c:showBubbleSize val="0"/>
        </c:dLbls>
        <c:axId val="356384128"/>
        <c:axId val="356451840"/>
      </c:scatterChart>
      <c:valAx>
        <c:axId val="356384128"/>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51840"/>
        <c:crosses val="autoZero"/>
        <c:crossBetween val="midCat"/>
      </c:valAx>
      <c:valAx>
        <c:axId val="356451840"/>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384128"/>
        <c:crosses val="autoZero"/>
        <c:crossBetween val="midCat"/>
      </c:valAx>
    </c:plotArea>
    <c:legend>
      <c:legendPos val="t"/>
      <c:layout>
        <c:manualLayout>
          <c:xMode val="edge"/>
          <c:yMode val="edge"/>
          <c:x val="0.10150000000000001"/>
          <c:y val="4.3999999999999991E-2"/>
          <c:w val="0.73050000000000004"/>
          <c:h val="7.124999999999999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0375"/>
          <c:w val="0.76324999999999987"/>
          <c:h val="0.7644999999999999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'520'!$I$72</c:f>
              <c:numCache>
                <c:formatCode>##,##0.00,,_-;[Red]\(##,##0.00,,\);\-_;\ </c:formatCode>
                <c:ptCount val="1"/>
                <c:pt idx="0">
                  <c:v>0</c:v>
                </c:pt>
              </c:numCache>
            </c:numRef>
          </c:yVal>
          <c:smooth val="0"/>
          <c:extLst>
            <c:ext xmlns:c16="http://schemas.microsoft.com/office/drawing/2014/chart" uri="{C3380CC4-5D6E-409C-BE32-E72D297353CC}">
              <c16:uniqueId val="{00000000-7004-4278-A885-F19AFD4C86ED}"/>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7004-4278-A885-F19AFD4C86ED}"/>
            </c:ext>
          </c:extLst>
        </c:ser>
        <c:dLbls>
          <c:showLegendKey val="0"/>
          <c:showVal val="0"/>
          <c:showCatName val="0"/>
          <c:showSerName val="0"/>
          <c:showPercent val="0"/>
          <c:showBubbleSize val="0"/>
        </c:dLbls>
        <c:axId val="356482048"/>
        <c:axId val="356483840"/>
      </c:scatterChart>
      <c:valAx>
        <c:axId val="356482048"/>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3840"/>
        <c:crosses val="autoZero"/>
        <c:crossBetween val="midCat"/>
        <c:majorUnit val="4.9999999999999992E-3"/>
      </c:valAx>
      <c:valAx>
        <c:axId val="35648384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482048"/>
        <c:crosses val="autoZero"/>
        <c:crossBetween val="midCat"/>
      </c:valAx>
    </c:plotArea>
    <c:legend>
      <c:legendPos val="t"/>
      <c:layout>
        <c:manualLayout>
          <c:xMode val="edge"/>
          <c:yMode val="edge"/>
          <c:x val="9.4E-2"/>
          <c:y val="2.6499999999999996E-2"/>
          <c:w val="0.71775"/>
          <c:h val="8.4500000000000006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24999999999996"/>
          <c:y val="0.13774999999999998"/>
          <c:w val="0.80574999999999997"/>
          <c:h val="0.69725000000000004"/>
        </c:manualLayout>
      </c:layout>
      <c:scatterChart>
        <c:scatterStyle val="lineMarker"/>
        <c:varyColors val="0"/>
        <c:ser>
          <c:idx val="0"/>
          <c:order val="0"/>
          <c:tx>
            <c:v>Fully Dependent</c:v>
          </c:tx>
          <c:spPr>
            <a:ln w="12700" cmpd="sng">
              <a:solidFill>
                <a:srgbClr val="00B05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0.5</c:v>
              </c:pt>
              <c:pt idx="1">
                <c:v>0.495</c:v>
              </c:pt>
              <c:pt idx="2">
                <c:v>0.49</c:v>
              </c:pt>
              <c:pt idx="3">
                <c:v>0.48499999999999999</c:v>
              </c:pt>
              <c:pt idx="4">
                <c:v>0.48</c:v>
              </c:pt>
              <c:pt idx="5">
                <c:v>0.47499999999999998</c:v>
              </c:pt>
              <c:pt idx="6">
                <c:v>0.47</c:v>
              </c:pt>
              <c:pt idx="7">
                <c:v>0.46499999999999997</c:v>
              </c:pt>
              <c:pt idx="8">
                <c:v>0.46</c:v>
              </c:pt>
              <c:pt idx="9">
                <c:v>0.45500000000000002</c:v>
              </c:pt>
              <c:pt idx="10">
                <c:v>0.45</c:v>
              </c:pt>
              <c:pt idx="11">
                <c:v>0.44500000000000001</c:v>
              </c:pt>
              <c:pt idx="12">
                <c:v>0.44</c:v>
              </c:pt>
              <c:pt idx="13">
                <c:v>0.435</c:v>
              </c:pt>
              <c:pt idx="14">
                <c:v>0.43</c:v>
              </c:pt>
              <c:pt idx="15">
                <c:v>0.42499999999999999</c:v>
              </c:pt>
              <c:pt idx="16">
                <c:v>0.42</c:v>
              </c:pt>
              <c:pt idx="17">
                <c:v>0.41499999999999992</c:v>
              </c:pt>
              <c:pt idx="18">
                <c:v>0.41</c:v>
              </c:pt>
              <c:pt idx="19">
                <c:v>0.40500000000000003</c:v>
              </c:pt>
              <c:pt idx="20">
                <c:v>0.4</c:v>
              </c:pt>
              <c:pt idx="21">
                <c:v>0.39500000000000002</c:v>
              </c:pt>
              <c:pt idx="22">
                <c:v>0.39</c:v>
              </c:pt>
              <c:pt idx="23">
                <c:v>0.38500000000000001</c:v>
              </c:pt>
              <c:pt idx="24">
                <c:v>0.38</c:v>
              </c:pt>
              <c:pt idx="25">
                <c:v>0.375</c:v>
              </c:pt>
              <c:pt idx="26">
                <c:v>0.37</c:v>
              </c:pt>
              <c:pt idx="27">
                <c:v>0.36499999999999994</c:v>
              </c:pt>
              <c:pt idx="28">
                <c:v>0.36</c:v>
              </c:pt>
              <c:pt idx="29">
                <c:v>0.35499999999999993</c:v>
              </c:pt>
              <c:pt idx="30">
                <c:v>0.35</c:v>
              </c:pt>
              <c:pt idx="31">
                <c:v>0.34499999999999992</c:v>
              </c:pt>
              <c:pt idx="32">
                <c:v>0.34</c:v>
              </c:pt>
              <c:pt idx="33">
                <c:v>0.33500000000000002</c:v>
              </c:pt>
              <c:pt idx="34">
                <c:v>0.33</c:v>
              </c:pt>
              <c:pt idx="35">
                <c:v>0.32499999999999996</c:v>
              </c:pt>
              <c:pt idx="36">
                <c:v>0.32</c:v>
              </c:pt>
              <c:pt idx="37">
                <c:v>0.315</c:v>
              </c:pt>
              <c:pt idx="38">
                <c:v>0.31</c:v>
              </c:pt>
              <c:pt idx="39">
                <c:v>0.30499999999999994</c:v>
              </c:pt>
              <c:pt idx="40">
                <c:v>0.3</c:v>
              </c:pt>
              <c:pt idx="41">
                <c:v>0.29499999999999993</c:v>
              </c:pt>
              <c:pt idx="42">
                <c:v>0.28999999999999992</c:v>
              </c:pt>
              <c:pt idx="43">
                <c:v>0.28499999999999998</c:v>
              </c:pt>
              <c:pt idx="44">
                <c:v>0.28000000000000003</c:v>
              </c:pt>
              <c:pt idx="45">
                <c:v>0.27499999999999997</c:v>
              </c:pt>
              <c:pt idx="46">
                <c:v>0.27</c:v>
              </c:pt>
              <c:pt idx="47">
                <c:v>0.26499999999999996</c:v>
              </c:pt>
              <c:pt idx="48">
                <c:v>0.26</c:v>
              </c:pt>
              <c:pt idx="49">
                <c:v>0.255</c:v>
              </c:pt>
              <c:pt idx="50">
                <c:v>0.25</c:v>
              </c:pt>
              <c:pt idx="51">
                <c:v>0.245</c:v>
              </c:pt>
              <c:pt idx="52">
                <c:v>0.24</c:v>
              </c:pt>
              <c:pt idx="53">
                <c:v>0.23499999999999999</c:v>
              </c:pt>
              <c:pt idx="54">
                <c:v>0.23</c:v>
              </c:pt>
              <c:pt idx="55">
                <c:v>0.22500000000000001</c:v>
              </c:pt>
              <c:pt idx="56">
                <c:v>0.22</c:v>
              </c:pt>
              <c:pt idx="57">
                <c:v>0.215</c:v>
              </c:pt>
              <c:pt idx="58">
                <c:v>0.21</c:v>
              </c:pt>
              <c:pt idx="59">
                <c:v>0.20499999999999999</c:v>
              </c:pt>
              <c:pt idx="60">
                <c:v>0.2</c:v>
              </c:pt>
              <c:pt idx="61">
                <c:v>0.19500000000000001</c:v>
              </c:pt>
              <c:pt idx="62">
                <c:v>0.19</c:v>
              </c:pt>
              <c:pt idx="63">
                <c:v>0.185</c:v>
              </c:pt>
              <c:pt idx="64">
                <c:v>0.18</c:v>
              </c:pt>
              <c:pt idx="65">
                <c:v>0.17499999999999999</c:v>
              </c:pt>
              <c:pt idx="66">
                <c:v>0.17</c:v>
              </c:pt>
              <c:pt idx="67">
                <c:v>0.16500000000000001</c:v>
              </c:pt>
              <c:pt idx="68">
                <c:v>0.16</c:v>
              </c:pt>
              <c:pt idx="69">
                <c:v>0.155</c:v>
              </c:pt>
              <c:pt idx="70">
                <c:v>0.15</c:v>
              </c:pt>
              <c:pt idx="71">
                <c:v>0.14499999999999996</c:v>
              </c:pt>
              <c:pt idx="72">
                <c:v>0.13999999999999999</c:v>
              </c:pt>
              <c:pt idx="73">
                <c:v>0.13500000000000001</c:v>
              </c:pt>
              <c:pt idx="74">
                <c:v>0.13</c:v>
              </c:pt>
              <c:pt idx="75">
                <c:v>0.125</c:v>
              </c:pt>
              <c:pt idx="76">
                <c:v>0.12</c:v>
              </c:pt>
              <c:pt idx="77">
                <c:v>0.115</c:v>
              </c:pt>
              <c:pt idx="78">
                <c:v>0.11</c:v>
              </c:pt>
              <c:pt idx="79">
                <c:v>0.105</c:v>
              </c:pt>
              <c:pt idx="80">
                <c:v>9.9999999999999589E-2</c:v>
              </c:pt>
              <c:pt idx="81">
                <c:v>9.4999999999999599E-2</c:v>
              </c:pt>
              <c:pt idx="82">
                <c:v>8.999999999999958E-2</c:v>
              </c:pt>
              <c:pt idx="83">
                <c:v>8.4999999999999604E-2</c:v>
              </c:pt>
              <c:pt idx="84">
                <c:v>7.9999999999999585E-2</c:v>
              </c:pt>
              <c:pt idx="85">
                <c:v>7.4999999999999595E-2</c:v>
              </c:pt>
              <c:pt idx="86">
                <c:v>6.999999999999959E-2</c:v>
              </c:pt>
              <c:pt idx="87">
                <c:v>6.49999999999996E-2</c:v>
              </c:pt>
              <c:pt idx="88">
                <c:v>5.9999999999999595E-2</c:v>
              </c:pt>
              <c:pt idx="89">
                <c:v>5.4999999999999598E-2</c:v>
              </c:pt>
              <c:pt idx="90">
                <c:v>4.9999999999999593E-2</c:v>
              </c:pt>
              <c:pt idx="91">
                <c:v>4.4999999999999603E-2</c:v>
              </c:pt>
              <c:pt idx="92">
                <c:v>3.9999999999999591E-2</c:v>
              </c:pt>
              <c:pt idx="93">
                <c:v>3.4999999999999601E-2</c:v>
              </c:pt>
              <c:pt idx="94">
                <c:v>2.99999999999996E-2</c:v>
              </c:pt>
              <c:pt idx="95">
                <c:v>2.4999999999999599E-2</c:v>
              </c:pt>
              <c:pt idx="96">
                <c:v>1.9999999999999598E-2</c:v>
              </c:pt>
              <c:pt idx="97">
                <c:v>1.4999999999999599E-2</c:v>
              </c:pt>
              <c:pt idx="98">
                <c:v>1.4499999999999598E-2</c:v>
              </c:pt>
              <c:pt idx="99">
                <c:v>1.3999999999999698E-2</c:v>
              </c:pt>
              <c:pt idx="100">
                <c:v>1.34999999999997E-2</c:v>
              </c:pt>
              <c:pt idx="101">
                <c:v>1.29999999999998E-2</c:v>
              </c:pt>
              <c:pt idx="102">
                <c:v>1.2499999999999798E-2</c:v>
              </c:pt>
              <c:pt idx="103">
                <c:v>1.19999999999999E-2</c:v>
              </c:pt>
              <c:pt idx="104">
                <c:v>1.15E-2</c:v>
              </c:pt>
              <c:pt idx="105">
                <c:v>1.0999999999999998E-2</c:v>
              </c:pt>
              <c:pt idx="106">
                <c:v>1.05000000000001E-2</c:v>
              </c:pt>
              <c:pt idx="107">
                <c:v>1.0000000000000101E-2</c:v>
              </c:pt>
              <c:pt idx="108">
                <c:v>9.5000000000001698E-3</c:v>
              </c:pt>
              <c:pt idx="109">
                <c:v>9.0000000000002283E-3</c:v>
              </c:pt>
              <c:pt idx="110">
                <c:v>8.5000000000002886E-3</c:v>
              </c:pt>
              <c:pt idx="111">
                <c:v>8.0000000000003402E-3</c:v>
              </c:pt>
              <c:pt idx="112">
                <c:v>7.5000000000003996E-3</c:v>
              </c:pt>
              <c:pt idx="113">
                <c:v>7.0000000000004494E-3</c:v>
              </c:pt>
              <c:pt idx="114">
                <c:v>6.5000000000005088E-3</c:v>
              </c:pt>
              <c:pt idx="115">
                <c:v>6.0000000000005596E-3</c:v>
              </c:pt>
              <c:pt idx="116">
                <c:v>5.500000000000619E-3</c:v>
              </c:pt>
              <c:pt idx="117">
                <c:v>5.0000000000006688E-3</c:v>
              </c:pt>
              <c:pt idx="118">
                <c:v>4.50000000000073E-3</c:v>
              </c:pt>
              <c:pt idx="119">
                <c:v>4.000000000000779E-3</c:v>
              </c:pt>
              <c:pt idx="120">
                <c:v>3.5000000000008397E-3</c:v>
              </c:pt>
              <c:pt idx="121">
                <c:v>3.00000000000089E-3</c:v>
              </c:pt>
              <c:pt idx="122">
                <c:v>2.5000000000009494E-3</c:v>
              </c:pt>
              <c:pt idx="123">
                <c:v>2.0000000000009997E-3</c:v>
              </c:pt>
              <c:pt idx="124">
                <c:v>1.5000000000010597E-3</c:v>
              </c:pt>
              <c:pt idx="125">
                <c:v>1.0000000000011098E-3</c:v>
              </c:pt>
              <c:pt idx="126">
                <c:v>5.0000000000116585E-4</c:v>
              </c:pt>
              <c:pt idx="127">
                <c:v>1.2212453270876698E-15</c:v>
              </c:pt>
            </c:numLit>
          </c:yVal>
          <c:smooth val="0"/>
          <c:extLst>
            <c:ext xmlns:c16="http://schemas.microsoft.com/office/drawing/2014/chart" uri="{C3380CC4-5D6E-409C-BE32-E72D297353CC}">
              <c16:uniqueId val="{00000000-8D16-4918-81A5-0CE03F0A4E4A}"/>
            </c:ext>
          </c:extLst>
        </c:ser>
        <c:ser>
          <c:idx val="2"/>
          <c:order val="2"/>
          <c:tx>
            <c:v>Modelled</c:v>
          </c:tx>
          <c:spPr>
            <a:ln w="12700" cmpd="sng">
              <a:solidFill>
                <a:schemeClr val="tx1">
                  <a:lumMod val="95000"/>
                  <a:lumOff val="5000"/>
                </a:schemeClr>
              </a:solidFill>
              <a:prstDash val="sysDash"/>
            </a:ln>
          </c:spPr>
          <c:marker>
            <c:symbol val="circle"/>
            <c:size val="5"/>
            <c:spPr>
              <a:solidFill>
                <a:schemeClr val="bg2">
                  <a:lumMod val="50000"/>
                </a:schemeClr>
              </a:solidFill>
              <a:effectLst/>
            </c:spPr>
          </c:marker>
          <c:xVal>
            <c:numLit>
              <c:formatCode>General</c:formatCode>
              <c:ptCount val="5"/>
              <c:pt idx="0">
                <c:v>0.5</c:v>
              </c:pt>
              <c:pt idx="1">
                <c:v>0.75</c:v>
              </c:pt>
              <c:pt idx="2">
                <c:v>0.9</c:v>
              </c:pt>
              <c:pt idx="3">
                <c:v>0.95</c:v>
              </c:pt>
              <c:pt idx="4">
                <c:v>0.995</c:v>
              </c:pt>
            </c:numLit>
          </c:xVal>
          <c:yVal>
            <c:numRef>
              <c:f>('520'!$E$94,'520'!$F$95,'520'!$G$96,'520'!$H$97,'520'!$I$98)</c:f>
              <c:numCache>
                <c:formatCode>##,##0.00,,_-;[Red]\(##,##0.00,,\);\-_;\ </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1-8D16-4918-81A5-0CE03F0A4E4A}"/>
            </c:ext>
          </c:extLst>
        </c:ser>
        <c:ser>
          <c:idx val="1"/>
          <c:order val="1"/>
          <c:tx>
            <c:v>Independent</c:v>
          </c:tx>
          <c:spPr>
            <a:ln w="12700" cmpd="sng">
              <a:solidFill>
                <a:srgbClr val="FF0000"/>
              </a:solidFill>
            </a:ln>
          </c:spPr>
          <c:marker>
            <c:symbol val="none"/>
          </c:marker>
          <c:xVal>
            <c:numLit>
              <c:formatCode>General</c:formatCode>
              <c:ptCount val="128"/>
              <c:pt idx="0">
                <c:v>0.5</c:v>
              </c:pt>
              <c:pt idx="1">
                <c:v>0.505</c:v>
              </c:pt>
              <c:pt idx="2">
                <c:v>0.51</c:v>
              </c:pt>
              <c:pt idx="3">
                <c:v>0.5149999999999999</c:v>
              </c:pt>
              <c:pt idx="4">
                <c:v>0.52</c:v>
              </c:pt>
              <c:pt idx="5">
                <c:v>0.52499999999999991</c:v>
              </c:pt>
              <c:pt idx="6">
                <c:v>0.53</c:v>
              </c:pt>
              <c:pt idx="7">
                <c:v>0.53499999999999992</c:v>
              </c:pt>
              <c:pt idx="8">
                <c:v>0.54</c:v>
              </c:pt>
              <c:pt idx="9">
                <c:v>0.54500000000000004</c:v>
              </c:pt>
              <c:pt idx="10">
                <c:v>0.54999999999999993</c:v>
              </c:pt>
              <c:pt idx="11">
                <c:v>0.55500000000000005</c:v>
              </c:pt>
              <c:pt idx="12">
                <c:v>0.55999999999999994</c:v>
              </c:pt>
              <c:pt idx="13">
                <c:v>0.56499999999999995</c:v>
              </c:pt>
              <c:pt idx="14">
                <c:v>0.56999999999999984</c:v>
              </c:pt>
              <c:pt idx="15">
                <c:v>0.57499999999999996</c:v>
              </c:pt>
              <c:pt idx="16">
                <c:v>0.57999999999999985</c:v>
              </c:pt>
              <c:pt idx="17">
                <c:v>0.58499999999999985</c:v>
              </c:pt>
              <c:pt idx="18">
                <c:v>0.59</c:v>
              </c:pt>
              <c:pt idx="19">
                <c:v>0.59499999999999986</c:v>
              </c:pt>
              <c:pt idx="20">
                <c:v>0.6</c:v>
              </c:pt>
              <c:pt idx="21">
                <c:v>0.60499999999999987</c:v>
              </c:pt>
              <c:pt idx="22">
                <c:v>0.61</c:v>
              </c:pt>
              <c:pt idx="23">
                <c:v>0.61499999999999988</c:v>
              </c:pt>
              <c:pt idx="24">
                <c:v>0.62</c:v>
              </c:pt>
              <c:pt idx="25">
                <c:v>0.625</c:v>
              </c:pt>
              <c:pt idx="26">
                <c:v>0.63</c:v>
              </c:pt>
              <c:pt idx="27">
                <c:v>0.63500000000000001</c:v>
              </c:pt>
              <c:pt idx="28">
                <c:v>0.64</c:v>
              </c:pt>
              <c:pt idx="29">
                <c:v>0.64500000000000002</c:v>
              </c:pt>
              <c:pt idx="30">
                <c:v>0.65</c:v>
              </c:pt>
              <c:pt idx="31">
                <c:v>0.65500000000000003</c:v>
              </c:pt>
              <c:pt idx="32">
                <c:v>0.66</c:v>
              </c:pt>
              <c:pt idx="33">
                <c:v>0.66500000000000004</c:v>
              </c:pt>
              <c:pt idx="34">
                <c:v>0.67</c:v>
              </c:pt>
              <c:pt idx="35">
                <c:v>0.67499999999999993</c:v>
              </c:pt>
              <c:pt idx="36">
                <c:v>0.68</c:v>
              </c:pt>
              <c:pt idx="37">
                <c:v>0.68499999999999994</c:v>
              </c:pt>
              <c:pt idx="38">
                <c:v>0.69</c:v>
              </c:pt>
              <c:pt idx="39">
                <c:v>0.69499999999999984</c:v>
              </c:pt>
              <c:pt idx="40">
                <c:v>0.7</c:v>
              </c:pt>
              <c:pt idx="41">
                <c:v>0.70499999999999985</c:v>
              </c:pt>
              <c:pt idx="42">
                <c:v>0.71</c:v>
              </c:pt>
              <c:pt idx="43">
                <c:v>0.71499999999999997</c:v>
              </c:pt>
              <c:pt idx="44">
                <c:v>0.72</c:v>
              </c:pt>
              <c:pt idx="45">
                <c:v>0.72499999999999998</c:v>
              </c:pt>
              <c:pt idx="46">
                <c:v>0.73</c:v>
              </c:pt>
              <c:pt idx="47">
                <c:v>0.73499999999999999</c:v>
              </c:pt>
              <c:pt idx="48">
                <c:v>0.74</c:v>
              </c:pt>
              <c:pt idx="49">
                <c:v>0.745</c:v>
              </c:pt>
              <c:pt idx="50">
                <c:v>0.75</c:v>
              </c:pt>
              <c:pt idx="51">
                <c:v>0.755</c:v>
              </c:pt>
              <c:pt idx="52">
                <c:v>0.76</c:v>
              </c:pt>
              <c:pt idx="53">
                <c:v>0.7649999999999999</c:v>
              </c:pt>
              <c:pt idx="54">
                <c:v>0.77</c:v>
              </c:pt>
              <c:pt idx="55">
                <c:v>0.77499999999999991</c:v>
              </c:pt>
              <c:pt idx="56">
                <c:v>0.78</c:v>
              </c:pt>
              <c:pt idx="57">
                <c:v>0.78499999999999992</c:v>
              </c:pt>
              <c:pt idx="58">
                <c:v>0.79</c:v>
              </c:pt>
              <c:pt idx="59">
                <c:v>0.79500000000000004</c:v>
              </c:pt>
              <c:pt idx="60">
                <c:v>0.8</c:v>
              </c:pt>
              <c:pt idx="61">
                <c:v>0.80500000000000005</c:v>
              </c:pt>
              <c:pt idx="62">
                <c:v>0.81</c:v>
              </c:pt>
              <c:pt idx="63">
                <c:v>0.81499999999999995</c:v>
              </c:pt>
              <c:pt idx="64">
                <c:v>0.82</c:v>
              </c:pt>
              <c:pt idx="65">
                <c:v>0.82499999999999996</c:v>
              </c:pt>
              <c:pt idx="66">
                <c:v>0.83</c:v>
              </c:pt>
              <c:pt idx="67">
                <c:v>0.83499999999999985</c:v>
              </c:pt>
              <c:pt idx="68">
                <c:v>0.84</c:v>
              </c:pt>
              <c:pt idx="69">
                <c:v>0.84499999999999986</c:v>
              </c:pt>
              <c:pt idx="70">
                <c:v>0.85</c:v>
              </c:pt>
              <c:pt idx="71">
                <c:v>0.85499999999999987</c:v>
              </c:pt>
              <c:pt idx="72">
                <c:v>0.86</c:v>
              </c:pt>
              <c:pt idx="73">
                <c:v>0.86499999999999988</c:v>
              </c:pt>
              <c:pt idx="74">
                <c:v>0.87</c:v>
              </c:pt>
              <c:pt idx="75">
                <c:v>0.875</c:v>
              </c:pt>
              <c:pt idx="76">
                <c:v>0.88</c:v>
              </c:pt>
              <c:pt idx="77">
                <c:v>0.88500000000000001</c:v>
              </c:pt>
              <c:pt idx="78">
                <c:v>0.89</c:v>
              </c:pt>
              <c:pt idx="79">
                <c:v>0.89500000000000002</c:v>
              </c:pt>
              <c:pt idx="80">
                <c:v>0.9</c:v>
              </c:pt>
              <c:pt idx="81">
                <c:v>0.90500000000000003</c:v>
              </c:pt>
              <c:pt idx="82">
                <c:v>0.91</c:v>
              </c:pt>
              <c:pt idx="83">
                <c:v>0.91500000000000004</c:v>
              </c:pt>
              <c:pt idx="84">
                <c:v>0.92</c:v>
              </c:pt>
              <c:pt idx="85">
                <c:v>0.92499999999999993</c:v>
              </c:pt>
              <c:pt idx="86">
                <c:v>0.93</c:v>
              </c:pt>
              <c:pt idx="87">
                <c:v>0.93499999999999994</c:v>
              </c:pt>
              <c:pt idx="88">
                <c:v>0.94</c:v>
              </c:pt>
              <c:pt idx="89">
                <c:v>0.94499999999999984</c:v>
              </c:pt>
              <c:pt idx="90">
                <c:v>0.95</c:v>
              </c:pt>
              <c:pt idx="91">
                <c:v>0.95499999999999985</c:v>
              </c:pt>
              <c:pt idx="92">
                <c:v>0.96</c:v>
              </c:pt>
              <c:pt idx="93">
                <c:v>0.96499999999999997</c:v>
              </c:pt>
              <c:pt idx="94">
                <c:v>0.97</c:v>
              </c:pt>
              <c:pt idx="95">
                <c:v>0.97499999999999998</c:v>
              </c:pt>
              <c:pt idx="96">
                <c:v>0.98</c:v>
              </c:pt>
              <c:pt idx="97">
                <c:v>0.98499999999999999</c:v>
              </c:pt>
              <c:pt idx="98">
                <c:v>0.98549999999999993</c:v>
              </c:pt>
              <c:pt idx="99">
                <c:v>0.98599999999999999</c:v>
              </c:pt>
              <c:pt idx="100">
                <c:v>0.98649999999999993</c:v>
              </c:pt>
              <c:pt idx="101">
                <c:v>0.98699999999999999</c:v>
              </c:pt>
              <c:pt idx="102">
                <c:v>0.98749999999999993</c:v>
              </c:pt>
              <c:pt idx="103">
                <c:v>0.98799999999999999</c:v>
              </c:pt>
              <c:pt idx="104">
                <c:v>0.98850000000000005</c:v>
              </c:pt>
              <c:pt idx="105">
                <c:v>0.98899999999999988</c:v>
              </c:pt>
              <c:pt idx="106">
                <c:v>0.98950000000000005</c:v>
              </c:pt>
              <c:pt idx="107">
                <c:v>0.99</c:v>
              </c:pt>
              <c:pt idx="108">
                <c:v>0.99050000000000005</c:v>
              </c:pt>
              <c:pt idx="109">
                <c:v>0.99099999999999988</c:v>
              </c:pt>
              <c:pt idx="110">
                <c:v>0.99150000000000005</c:v>
              </c:pt>
              <c:pt idx="111">
                <c:v>0.99199999999999988</c:v>
              </c:pt>
              <c:pt idx="112">
                <c:v>0.99250000000000005</c:v>
              </c:pt>
              <c:pt idx="113">
                <c:v>0.99299999999999988</c:v>
              </c:pt>
              <c:pt idx="114">
                <c:v>0.99349999999999894</c:v>
              </c:pt>
              <c:pt idx="115">
                <c:v>0.993999999999999</c:v>
              </c:pt>
              <c:pt idx="116">
                <c:v>0.99449999999999894</c:v>
              </c:pt>
              <c:pt idx="117">
                <c:v>0.994999999999999</c:v>
              </c:pt>
              <c:pt idx="118">
                <c:v>0.99549999999999894</c:v>
              </c:pt>
              <c:pt idx="119">
                <c:v>0.995999999999999</c:v>
              </c:pt>
              <c:pt idx="120">
                <c:v>0.99649999999999894</c:v>
              </c:pt>
              <c:pt idx="121">
                <c:v>0.996999999999999</c:v>
              </c:pt>
              <c:pt idx="122">
                <c:v>0.99749999999999894</c:v>
              </c:pt>
              <c:pt idx="123">
                <c:v>0.997999999999999</c:v>
              </c:pt>
              <c:pt idx="124">
                <c:v>0.99849999999999894</c:v>
              </c:pt>
              <c:pt idx="125">
                <c:v>0.998999999999999</c:v>
              </c:pt>
              <c:pt idx="126">
                <c:v>0.99949999999999883</c:v>
              </c:pt>
              <c:pt idx="127">
                <c:v>0.99999999999999889</c:v>
              </c:pt>
            </c:numLit>
          </c:xVal>
          <c:yVal>
            <c:numLit>
              <c:formatCode>General</c:formatCode>
              <c:ptCount val="128"/>
              <c:pt idx="0">
                <c:v>0.25</c:v>
              </c:pt>
              <c:pt idx="1">
                <c:v>0.24502499999999997</c:v>
              </c:pt>
              <c:pt idx="2">
                <c:v>0.24010000000000001</c:v>
              </c:pt>
              <c:pt idx="3">
                <c:v>0.23522499999999999</c:v>
              </c:pt>
              <c:pt idx="4">
                <c:v>0.23039999999999997</c:v>
              </c:pt>
              <c:pt idx="5">
                <c:v>0.22562499999999996</c:v>
              </c:pt>
              <c:pt idx="6">
                <c:v>0.22089999999999999</c:v>
              </c:pt>
              <c:pt idx="7">
                <c:v>0.216225</c:v>
              </c:pt>
              <c:pt idx="8">
                <c:v>0.21159999999999998</c:v>
              </c:pt>
              <c:pt idx="9">
                <c:v>0.20702499999999999</c:v>
              </c:pt>
              <c:pt idx="10">
                <c:v>0.20249999999999999</c:v>
              </c:pt>
              <c:pt idx="11">
                <c:v>0.19802500000000001</c:v>
              </c:pt>
              <c:pt idx="12">
                <c:v>0.19359999999999997</c:v>
              </c:pt>
              <c:pt idx="13">
                <c:v>0.189225</c:v>
              </c:pt>
              <c:pt idx="14">
                <c:v>0.18490000000000001</c:v>
              </c:pt>
              <c:pt idx="15">
                <c:v>0.18062500000000001</c:v>
              </c:pt>
              <c:pt idx="16">
                <c:v>0.1764</c:v>
              </c:pt>
              <c:pt idx="17">
                <c:v>0.17222499999999999</c:v>
              </c:pt>
              <c:pt idx="18">
                <c:v>0.1681</c:v>
              </c:pt>
              <c:pt idx="19">
                <c:v>0.164025</c:v>
              </c:pt>
              <c:pt idx="20">
                <c:v>0.16</c:v>
              </c:pt>
              <c:pt idx="21">
                <c:v>0.156025</c:v>
              </c:pt>
              <c:pt idx="22">
                <c:v>0.15209999999999999</c:v>
              </c:pt>
              <c:pt idx="23">
                <c:v>0.148225</c:v>
              </c:pt>
              <c:pt idx="24">
                <c:v>0.1444</c:v>
              </c:pt>
              <c:pt idx="25">
                <c:v>0.140625</c:v>
              </c:pt>
              <c:pt idx="26">
                <c:v>0.13689999999999997</c:v>
              </c:pt>
              <c:pt idx="27">
                <c:v>0.13322499999999998</c:v>
              </c:pt>
              <c:pt idx="28">
                <c:v>0.12959999999999997</c:v>
              </c:pt>
              <c:pt idx="29">
                <c:v>0.126025</c:v>
              </c:pt>
              <c:pt idx="30">
                <c:v>0.1225</c:v>
              </c:pt>
              <c:pt idx="31">
                <c:v>0.11902500000000001</c:v>
              </c:pt>
              <c:pt idx="32">
                <c:v>0.11559999999999998</c:v>
              </c:pt>
              <c:pt idx="33">
                <c:v>0.11222500000000001</c:v>
              </c:pt>
              <c:pt idx="34">
                <c:v>0.1089</c:v>
              </c:pt>
              <c:pt idx="35">
                <c:v>0.105625</c:v>
              </c:pt>
              <c:pt idx="36">
                <c:v>0.1024</c:v>
              </c:pt>
              <c:pt idx="37">
                <c:v>9.9224999999999897E-2</c:v>
              </c:pt>
              <c:pt idx="38">
                <c:v>9.6099999999999894E-2</c:v>
              </c:pt>
              <c:pt idx="39">
                <c:v>9.3024999999999886E-2</c:v>
              </c:pt>
              <c:pt idx="40">
                <c:v>8.99999999999999E-2</c:v>
              </c:pt>
              <c:pt idx="41">
                <c:v>8.702499999999988E-2</c:v>
              </c:pt>
              <c:pt idx="42">
                <c:v>8.4099999999999883E-2</c:v>
              </c:pt>
              <c:pt idx="43">
                <c:v>8.1224999999999895E-2</c:v>
              </c:pt>
              <c:pt idx="44">
                <c:v>7.8399999999999886E-2</c:v>
              </c:pt>
              <c:pt idx="45">
                <c:v>7.5624999999999901E-2</c:v>
              </c:pt>
              <c:pt idx="46">
                <c:v>7.2899999999999882E-2</c:v>
              </c:pt>
              <c:pt idx="47">
                <c:v>7.0224999999999899E-2</c:v>
              </c:pt>
              <c:pt idx="48">
                <c:v>6.7599999999999882E-2</c:v>
              </c:pt>
              <c:pt idx="49">
                <c:v>6.5024999999999888E-2</c:v>
              </c:pt>
              <c:pt idx="50">
                <c:v>6.2499999999999903E-2</c:v>
              </c:pt>
              <c:pt idx="51">
                <c:v>6.0024999999999898E-2</c:v>
              </c:pt>
              <c:pt idx="52">
                <c:v>5.7599999999999894E-2</c:v>
              </c:pt>
              <c:pt idx="53">
                <c:v>5.5224999999999892E-2</c:v>
              </c:pt>
              <c:pt idx="54">
                <c:v>5.2899999999999892E-2</c:v>
              </c:pt>
              <c:pt idx="55">
                <c:v>5.0624999999999892E-2</c:v>
              </c:pt>
              <c:pt idx="56">
                <c:v>4.8399999999999894E-2</c:v>
              </c:pt>
              <c:pt idx="57">
                <c:v>4.6224999999999891E-2</c:v>
              </c:pt>
              <c:pt idx="58">
                <c:v>4.4099999999999896E-2</c:v>
              </c:pt>
              <c:pt idx="59">
                <c:v>4.2024999999999903E-2</c:v>
              </c:pt>
              <c:pt idx="60">
                <c:v>3.9999999999999897E-2</c:v>
              </c:pt>
              <c:pt idx="61">
                <c:v>3.8024999999999892E-2</c:v>
              </c:pt>
              <c:pt idx="62">
                <c:v>3.6099999999999903E-2</c:v>
              </c:pt>
              <c:pt idx="63">
                <c:v>3.4224999999999894E-2</c:v>
              </c:pt>
              <c:pt idx="64">
                <c:v>3.2399999999999894E-2</c:v>
              </c:pt>
              <c:pt idx="65">
                <c:v>3.0624999999999899E-2</c:v>
              </c:pt>
              <c:pt idx="66">
                <c:v>2.8899999999999898E-2</c:v>
              </c:pt>
              <c:pt idx="67">
                <c:v>2.7224999999999899E-2</c:v>
              </c:pt>
              <c:pt idx="68">
                <c:v>2.5599999999999901E-2</c:v>
              </c:pt>
              <c:pt idx="69">
                <c:v>2.4024999999999901E-2</c:v>
              </c:pt>
              <c:pt idx="70">
                <c:v>2.2499999999999899E-2</c:v>
              </c:pt>
              <c:pt idx="71">
                <c:v>2.1024999999999898E-2</c:v>
              </c:pt>
              <c:pt idx="72">
                <c:v>1.9599999999999899E-2</c:v>
              </c:pt>
              <c:pt idx="73">
                <c:v>1.8224999999999898E-2</c:v>
              </c:pt>
              <c:pt idx="74">
                <c:v>1.6899999999999898E-2</c:v>
              </c:pt>
              <c:pt idx="75">
                <c:v>1.5624999999999898E-2</c:v>
              </c:pt>
              <c:pt idx="76">
                <c:v>1.4399999999999901E-2</c:v>
              </c:pt>
              <c:pt idx="77">
                <c:v>1.3224999999999898E-2</c:v>
              </c:pt>
              <c:pt idx="78">
                <c:v>1.2099999999999901E-2</c:v>
              </c:pt>
              <c:pt idx="79">
                <c:v>1.1024999999999898E-2</c:v>
              </c:pt>
              <c:pt idx="80">
                <c:v>9.9999999999999291E-3</c:v>
              </c:pt>
              <c:pt idx="81">
                <c:v>9.0249999999999289E-3</c:v>
              </c:pt>
              <c:pt idx="82">
                <c:v>8.0999999999999302E-3</c:v>
              </c:pt>
              <c:pt idx="83">
                <c:v>7.2249999999999389E-3</c:v>
              </c:pt>
              <c:pt idx="84">
                <c:v>6.3999999999999396E-3</c:v>
              </c:pt>
              <c:pt idx="85">
                <c:v>5.6249999999999391E-3</c:v>
              </c:pt>
              <c:pt idx="86">
                <c:v>4.8999999999999495E-3</c:v>
              </c:pt>
              <c:pt idx="87">
                <c:v>4.2249999999999493E-3</c:v>
              </c:pt>
              <c:pt idx="88">
                <c:v>3.5999999999999496E-3</c:v>
              </c:pt>
              <c:pt idx="89">
                <c:v>3.0249999999999596E-3</c:v>
              </c:pt>
              <c:pt idx="90">
                <c:v>2.4999999999999602E-3</c:v>
              </c:pt>
              <c:pt idx="91">
                <c:v>2.02499999999996E-3</c:v>
              </c:pt>
              <c:pt idx="92">
                <c:v>1.5999999999999697E-3</c:v>
              </c:pt>
              <c:pt idx="93">
                <c:v>1.2249999999999698E-3</c:v>
              </c:pt>
              <c:pt idx="94">
                <c:v>8.9999999999997504E-4</c:v>
              </c:pt>
              <c:pt idx="95">
                <c:v>6.2499999999997898E-4</c:v>
              </c:pt>
              <c:pt idx="96">
                <c:v>3.99999999999983E-4</c:v>
              </c:pt>
              <c:pt idx="97">
                <c:v>2.2499999999998698E-4</c:v>
              </c:pt>
              <c:pt idx="98">
                <c:v>2.1024999999998898E-4</c:v>
              </c:pt>
              <c:pt idx="99">
                <c:v>1.9599999999999097E-4</c:v>
              </c:pt>
              <c:pt idx="100">
                <c:v>1.8224999999999296E-4</c:v>
              </c:pt>
              <c:pt idx="101">
                <c:v>1.6899999999999497E-4</c:v>
              </c:pt>
              <c:pt idx="102">
                <c:v>1.5624999999999596E-4</c:v>
              </c:pt>
              <c:pt idx="103">
                <c:v>1.43999999999998E-4</c:v>
              </c:pt>
              <c:pt idx="104">
                <c:v>1.3224999999999899E-4</c:v>
              </c:pt>
              <c:pt idx="105">
                <c:v>1.21E-4</c:v>
              </c:pt>
              <c:pt idx="106">
                <c:v>1.10250000000001E-4</c:v>
              </c:pt>
              <c:pt idx="107">
                <c:v>1.00000000000002E-4</c:v>
              </c:pt>
              <c:pt idx="108">
                <c:v>9.0250000000003291E-5</c:v>
              </c:pt>
              <c:pt idx="109">
                <c:v>8.1000000000004097E-5</c:v>
              </c:pt>
              <c:pt idx="110">
                <c:v>7.2250000000004792E-5</c:v>
              </c:pt>
              <c:pt idx="111">
                <c:v>6.4000000000005405E-5</c:v>
              </c:pt>
              <c:pt idx="112">
                <c:v>5.6250000000005901E-5</c:v>
              </c:pt>
              <c:pt idx="113">
                <c:v>4.9000000000006294E-5</c:v>
              </c:pt>
              <c:pt idx="114">
                <c:v>4.225000000000659E-5</c:v>
              </c:pt>
              <c:pt idx="115">
                <c:v>3.6000000000006703E-5</c:v>
              </c:pt>
              <c:pt idx="116">
                <c:v>3.0250000000006797E-5</c:v>
              </c:pt>
              <c:pt idx="117">
                <c:v>2.50000000000067E-5</c:v>
              </c:pt>
              <c:pt idx="118">
                <c:v>2.0250000000006496E-5</c:v>
              </c:pt>
              <c:pt idx="119">
                <c:v>1.60000000000062E-5</c:v>
              </c:pt>
              <c:pt idx="120">
                <c:v>1.2250000000005898E-5</c:v>
              </c:pt>
              <c:pt idx="121">
                <c:v>9.0000000000053501E-6</c:v>
              </c:pt>
              <c:pt idx="122">
                <c:v>6.2500000000047293E-6</c:v>
              </c:pt>
              <c:pt idx="123">
                <c:v>4.0000000000040004E-6</c:v>
              </c:pt>
              <c:pt idx="124">
                <c:v>2.2500000000031701E-6</c:v>
              </c:pt>
              <c:pt idx="125">
                <c:v>1.0000000000022198E-6</c:v>
              </c:pt>
              <c:pt idx="126">
                <c:v>2.5000000000116593E-7</c:v>
              </c:pt>
              <c:pt idx="127">
                <c:v>1.49144014893348E-30</c:v>
              </c:pt>
            </c:numLit>
          </c:yVal>
          <c:smooth val="0"/>
          <c:extLst>
            <c:ext xmlns:c16="http://schemas.microsoft.com/office/drawing/2014/chart" uri="{C3380CC4-5D6E-409C-BE32-E72D297353CC}">
              <c16:uniqueId val="{00000002-8D16-4918-81A5-0CE03F0A4E4A}"/>
            </c:ext>
          </c:extLst>
        </c:ser>
        <c:dLbls>
          <c:showLegendKey val="0"/>
          <c:showVal val="0"/>
          <c:showCatName val="0"/>
          <c:showSerName val="0"/>
          <c:showPercent val="0"/>
          <c:showBubbleSize val="0"/>
        </c:dLbls>
        <c:axId val="356512896"/>
        <c:axId val="356514816"/>
      </c:scatterChart>
      <c:valAx>
        <c:axId val="356512896"/>
        <c:scaling>
          <c:orientation val="minMax"/>
          <c:max val="1"/>
          <c:min val="0.5"/>
        </c:scaling>
        <c:delete val="0"/>
        <c:axPos val="b"/>
        <c:title>
          <c:tx>
            <c:rich>
              <a:bodyPr rot="0" vert="horz"/>
              <a:lstStyle/>
              <a:p>
                <a:pPr algn="ctr">
                  <a:defRPr/>
                </a:pPr>
                <a:r>
                  <a:rPr lang="en-US" sz="1200" b="1" u="none" baseline="0">
                    <a:solidFill>
                      <a:schemeClr val="tx1"/>
                    </a:solidFill>
                    <a:latin typeface="Segoe UI"/>
                    <a:ea typeface="Segoe UI"/>
                    <a:cs typeface="Segoe UI"/>
                  </a:rPr>
                  <a:t>Percentile</a:t>
                </a:r>
              </a:p>
            </c:rich>
          </c:tx>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4816"/>
        <c:crosses val="autoZero"/>
        <c:crossBetween val="midCat"/>
      </c:valAx>
      <c:valAx>
        <c:axId val="356514816"/>
        <c:scaling>
          <c:orientation val="minMax"/>
          <c:max val="0.5"/>
        </c:scaling>
        <c:delete val="0"/>
        <c:axPos val="l"/>
        <c:majorGridlines/>
        <c:title>
          <c:tx>
            <c:rich>
              <a:bodyPr rot="-5400000" vert="horz"/>
              <a:lstStyle/>
              <a:p>
                <a:pPr algn="ctr">
                  <a:defRPr/>
                </a:pPr>
                <a:r>
                  <a:rPr lang="en-US" sz="1200" b="1" u="none" baseline="0">
                    <a:solidFill>
                      <a:schemeClr val="tx1"/>
                    </a:solidFill>
                    <a:latin typeface="Segoe UI"/>
                    <a:ea typeface="Segoe UI"/>
                    <a:cs typeface="Segoe UI"/>
                  </a:rPr>
                  <a:t>Joint exceedance Probability</a:t>
                </a:r>
              </a:p>
            </c:rich>
          </c:tx>
          <c:layout>
            <c:manualLayout>
              <c:xMode val="edge"/>
              <c:yMode val="edge"/>
              <c:x val="2.4500000000000001E-2"/>
              <c:y val="0.17349999999999999"/>
            </c:manualLayout>
          </c:layout>
          <c:overlay val="0"/>
          <c:spPr>
            <a:noFill/>
            <a:ln w="9525">
              <a:noFill/>
            </a:ln>
          </c:spPr>
        </c:title>
        <c:numFmt formatCode="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12896"/>
        <c:crosses val="autoZero"/>
        <c:crossBetween val="midCat"/>
      </c:valAx>
    </c:plotArea>
    <c:legend>
      <c:legendPos val="t"/>
      <c:layout>
        <c:manualLayout>
          <c:xMode val="edge"/>
          <c:yMode val="edge"/>
          <c:x val="9.4999999999999987E-2"/>
          <c:y val="4.3999999999999991E-2"/>
          <c:w val="0.73050000000000004"/>
          <c:h val="6.7000000000000004E-2"/>
        </c:manualLayout>
      </c:layout>
      <c:overlay val="0"/>
      <c:txPr>
        <a:bodyPr rot="0" vert="horz"/>
        <a:lstStyle/>
        <a:p>
          <a:pPr>
            <a:defRPr lang="en-US"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25"/>
          <c:y val="0.11700000000000001"/>
          <c:w val="0.76324999999999987"/>
          <c:h val="0.75124999999999986"/>
        </c:manualLayout>
      </c:layout>
      <c:scatterChart>
        <c:scatterStyle val="lineMarker"/>
        <c:varyColors val="0"/>
        <c:ser>
          <c:idx val="2"/>
          <c:order val="1"/>
          <c:tx>
            <c:v>Modelled</c:v>
          </c:tx>
          <c:spPr>
            <a:ln w="28575">
              <a:noFill/>
            </a:ln>
          </c:spPr>
          <c:marker>
            <c:symbol val="circle"/>
            <c:size val="7"/>
            <c:spPr>
              <a:solidFill>
                <a:schemeClr val="bg2">
                  <a:lumMod val="50000"/>
                </a:schemeClr>
              </a:solidFill>
              <a:ln w="9525">
                <a:noFill/>
              </a:ln>
              <a:effectLst/>
            </c:spPr>
          </c:marker>
          <c:xVal>
            <c:numLit>
              <c:formatCode>General</c:formatCode>
              <c:ptCount val="1"/>
              <c:pt idx="0">
                <c:v>0.994999999999999</c:v>
              </c:pt>
            </c:numLit>
          </c:xVal>
          <c:yVal>
            <c:numRef>
              <c:f>'520'!$I$98</c:f>
              <c:numCache>
                <c:formatCode>##,##0.00,,_-;[Red]\(##,##0.00,,\);\-_;\ </c:formatCode>
                <c:ptCount val="1"/>
                <c:pt idx="0">
                  <c:v>0</c:v>
                </c:pt>
              </c:numCache>
            </c:numRef>
          </c:yVal>
          <c:smooth val="0"/>
          <c:extLst>
            <c:ext xmlns:c16="http://schemas.microsoft.com/office/drawing/2014/chart" uri="{C3380CC4-5D6E-409C-BE32-E72D297353CC}">
              <c16:uniqueId val="{00000000-8C8E-4994-8120-CDAF8F2702E9}"/>
            </c:ext>
          </c:extLst>
        </c:ser>
        <c:ser>
          <c:idx val="1"/>
          <c:order val="0"/>
          <c:tx>
            <c:v>Independent</c:v>
          </c:tx>
          <c:spPr>
            <a:ln w="12700" cmpd="sng">
              <a:solidFill>
                <a:srgbClr val="FF0000"/>
              </a:solidFill>
            </a:ln>
          </c:spPr>
          <c:marker>
            <c:symbol val="none"/>
          </c:marker>
          <c:xVal>
            <c:numLit>
              <c:formatCode>General</c:formatCode>
              <c:ptCount val="21"/>
              <c:pt idx="0">
                <c:v>0.99</c:v>
              </c:pt>
              <c:pt idx="1">
                <c:v>0.99050000000000005</c:v>
              </c:pt>
              <c:pt idx="2">
                <c:v>0.99099999999999988</c:v>
              </c:pt>
              <c:pt idx="3">
                <c:v>0.99150000000000005</c:v>
              </c:pt>
              <c:pt idx="4">
                <c:v>0.99199999999999988</c:v>
              </c:pt>
              <c:pt idx="5">
                <c:v>0.99250000000000005</c:v>
              </c:pt>
              <c:pt idx="6">
                <c:v>0.99299999999999988</c:v>
              </c:pt>
              <c:pt idx="7">
                <c:v>0.99349999999999894</c:v>
              </c:pt>
              <c:pt idx="8">
                <c:v>0.993999999999999</c:v>
              </c:pt>
              <c:pt idx="9">
                <c:v>0.99449999999999894</c:v>
              </c:pt>
              <c:pt idx="10">
                <c:v>0.994999999999999</c:v>
              </c:pt>
              <c:pt idx="11">
                <c:v>0.99549999999999894</c:v>
              </c:pt>
              <c:pt idx="12">
                <c:v>0.995999999999999</c:v>
              </c:pt>
              <c:pt idx="13">
                <c:v>0.99649999999999894</c:v>
              </c:pt>
              <c:pt idx="14">
                <c:v>0.996999999999999</c:v>
              </c:pt>
              <c:pt idx="15">
                <c:v>0.99749999999999894</c:v>
              </c:pt>
              <c:pt idx="16">
                <c:v>0.997999999999999</c:v>
              </c:pt>
              <c:pt idx="17">
                <c:v>0.99849999999999894</c:v>
              </c:pt>
              <c:pt idx="18">
                <c:v>0.998999999999999</c:v>
              </c:pt>
              <c:pt idx="19">
                <c:v>0.99949999999999883</c:v>
              </c:pt>
              <c:pt idx="20">
                <c:v>0.99999999999999889</c:v>
              </c:pt>
            </c:numLit>
          </c:xVal>
          <c:yVal>
            <c:numLit>
              <c:formatCode>General</c:formatCode>
              <c:ptCount val="21"/>
              <c:pt idx="0">
                <c:v>1.00000000000002E-4</c:v>
              </c:pt>
              <c:pt idx="1">
                <c:v>9.0250000000003291E-5</c:v>
              </c:pt>
              <c:pt idx="2">
                <c:v>8.1000000000004097E-5</c:v>
              </c:pt>
              <c:pt idx="3">
                <c:v>7.2250000000004792E-5</c:v>
              </c:pt>
              <c:pt idx="4">
                <c:v>6.4000000000005405E-5</c:v>
              </c:pt>
              <c:pt idx="5">
                <c:v>5.6250000000005901E-5</c:v>
              </c:pt>
              <c:pt idx="6">
                <c:v>4.9000000000006294E-5</c:v>
              </c:pt>
              <c:pt idx="7">
                <c:v>4.225000000000659E-5</c:v>
              </c:pt>
              <c:pt idx="8">
                <c:v>3.6000000000006703E-5</c:v>
              </c:pt>
              <c:pt idx="9">
                <c:v>3.0250000000006797E-5</c:v>
              </c:pt>
              <c:pt idx="10">
                <c:v>2.50000000000067E-5</c:v>
              </c:pt>
              <c:pt idx="11">
                <c:v>2.0250000000006496E-5</c:v>
              </c:pt>
              <c:pt idx="12">
                <c:v>1.60000000000062E-5</c:v>
              </c:pt>
              <c:pt idx="13">
                <c:v>1.2250000000005898E-5</c:v>
              </c:pt>
              <c:pt idx="14">
                <c:v>9.0000000000053501E-6</c:v>
              </c:pt>
              <c:pt idx="15">
                <c:v>6.2500000000047293E-6</c:v>
              </c:pt>
              <c:pt idx="16">
                <c:v>4.0000000000040004E-6</c:v>
              </c:pt>
              <c:pt idx="17">
                <c:v>2.2500000000031701E-6</c:v>
              </c:pt>
              <c:pt idx="18">
                <c:v>1.0000000000022198E-6</c:v>
              </c:pt>
              <c:pt idx="19">
                <c:v>2.5000000000116593E-7</c:v>
              </c:pt>
              <c:pt idx="20">
                <c:v>1.49144014893348E-30</c:v>
              </c:pt>
            </c:numLit>
          </c:yVal>
          <c:smooth val="0"/>
          <c:extLst>
            <c:ext xmlns:c16="http://schemas.microsoft.com/office/drawing/2014/chart" uri="{C3380CC4-5D6E-409C-BE32-E72D297353CC}">
              <c16:uniqueId val="{00000001-8C8E-4994-8120-CDAF8F2702E9}"/>
            </c:ext>
          </c:extLst>
        </c:ser>
        <c:dLbls>
          <c:showLegendKey val="0"/>
          <c:showVal val="0"/>
          <c:showCatName val="0"/>
          <c:showSerName val="0"/>
          <c:showPercent val="0"/>
          <c:showBubbleSize val="0"/>
        </c:dLbls>
        <c:axId val="356561664"/>
        <c:axId val="356563200"/>
      </c:scatterChart>
      <c:valAx>
        <c:axId val="356561664"/>
        <c:scaling>
          <c:orientation val="minMax"/>
          <c:max val="1"/>
          <c:min val="0.99"/>
        </c:scaling>
        <c:delete val="0"/>
        <c:axPos val="b"/>
        <c:numFmt formatCode="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3200"/>
        <c:crosses val="autoZero"/>
        <c:crossBetween val="midCat"/>
        <c:majorUnit val="4.9999999999999992E-3"/>
      </c:valAx>
      <c:valAx>
        <c:axId val="356563200"/>
        <c:scaling>
          <c:orientation val="minMax"/>
        </c:scaling>
        <c:delete val="0"/>
        <c:axPos val="l"/>
        <c:majorGridlines/>
        <c:numFmt formatCode="0.000%" sourceLinked="0"/>
        <c:majorTickMark val="out"/>
        <c:minorTickMark val="none"/>
        <c:tickLblPos val="nextTo"/>
        <c:txPr>
          <a:bodyPr/>
          <a:lstStyle/>
          <a:p>
            <a:pPr>
              <a:defRPr lang="en-US" sz="800" b="1" u="none" baseline="0">
                <a:solidFill>
                  <a:schemeClr val="tx1"/>
                </a:solidFill>
                <a:latin typeface="Segoe UI"/>
                <a:ea typeface="Segoe UI"/>
                <a:cs typeface="Segoe UI"/>
              </a:defRPr>
            </a:pPr>
            <a:endParaRPr lang="en-US"/>
          </a:p>
        </c:txPr>
        <c:crossAx val="356561664"/>
        <c:crosses val="autoZero"/>
        <c:crossBetween val="midCat"/>
      </c:valAx>
    </c:plotArea>
    <c:legend>
      <c:legendPos val="t"/>
      <c:layout>
        <c:manualLayout>
          <c:xMode val="edge"/>
          <c:yMode val="edge"/>
          <c:x val="9.4E-2"/>
          <c:y val="3.9750000000000001E-2"/>
          <c:w val="0.71775"/>
          <c:h val="7.1249999999999994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('521'!$F$122,'521'!$F$126)</c:f>
              <c:strCache>
                <c:ptCount val="2"/>
                <c:pt idx="0">
                  <c:v>= 520.5 W1 + 520.5 X1 + 520.5 Y1</c:v>
                </c:pt>
                <c:pt idx="1">
                  <c:v>= 521.5 Mean Insurance Risk (SST)
 + SQRT(SUMXMY2 ( Premium risk 99.5th : Reserve risk 99.5th , Premium risk Mean : Reserve risk Mean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05C4-4CD2-AB10-1453E5A5F8D3}"/>
            </c:ext>
          </c:extLst>
        </c:ser>
        <c:ser>
          <c:idx val="1"/>
          <c:order val="1"/>
          <c:tx>
            <c:strRef>
              <c:f>'521'!$C$126</c:f>
              <c:strCache>
                <c:ptCount val="1"/>
                <c:pt idx="0">
                  <c:v>Insurance Risk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05C4-4CD2-AB10-1453E5A5F8D3}"/>
              </c:ext>
            </c:extLst>
          </c:dPt>
          <c:xVal>
            <c:strRef>
              <c:f>'521'!$F$126</c:f>
              <c:strCache>
                <c:ptCount val="1"/>
                <c:pt idx="0">
                  <c:v>= 521.5 Mean Insurance Risk (SST)
 + SQRT(SUMXMY2 ( Premium risk 99.5th : Reserve risk 99.5th , Premium risk Mean : Reserve risk Mean ))</c:v>
                </c:pt>
              </c:strCache>
            </c:strRef>
          </c:xVal>
          <c:yVal>
            <c:numLit>
              <c:formatCode>General</c:formatCode>
              <c:ptCount val="1"/>
              <c:pt idx="0">
                <c:v>1</c:v>
              </c:pt>
            </c:numLit>
          </c:yVal>
          <c:smooth val="0"/>
          <c:extLst>
            <c:ext xmlns:c16="http://schemas.microsoft.com/office/drawing/2014/chart" uri="{C3380CC4-5D6E-409C-BE32-E72D297353CC}">
              <c16:uniqueId val="{00000002-05C4-4CD2-AB10-1453E5A5F8D3}"/>
            </c:ext>
          </c:extLst>
        </c:ser>
        <c:ser>
          <c:idx val="2"/>
          <c:order val="2"/>
          <c:tx>
            <c:strRef>
              <c:f>'521'!$C$122</c:f>
              <c:strCache>
                <c:ptCount val="1"/>
                <c:pt idx="0">
                  <c:v>Insurance Risk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'521'!$F$122</c:f>
              <c:strCache>
                <c:ptCount val="1"/>
                <c:pt idx="0">
                  <c:v>= 520.5 W1 + 520.5 X1 + 520.5 Y1</c:v>
                </c:pt>
              </c:strCache>
            </c:strRef>
          </c:xVal>
          <c:yVal>
            <c:numLit>
              <c:formatCode>General</c:formatCode>
              <c:ptCount val="1"/>
              <c:pt idx="0">
                <c:v>1</c:v>
              </c:pt>
            </c:numLit>
          </c:yVal>
          <c:smooth val="0"/>
          <c:extLst>
            <c:ext xmlns:c16="http://schemas.microsoft.com/office/drawing/2014/chart" uri="{C3380CC4-5D6E-409C-BE32-E72D297353CC}">
              <c16:uniqueId val="{00000003-05C4-4CD2-AB10-1453E5A5F8D3}"/>
            </c:ext>
          </c:extLst>
        </c:ser>
        <c:ser>
          <c:idx val="3"/>
          <c:order val="3"/>
          <c:tx>
            <c:strRef>
              <c:f>'521'!$C$121</c:f>
              <c:strCache>
                <c:ptCount val="1"/>
                <c:pt idx="0">
                  <c:v>Insurance Risk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'521'!$F$121</c:f>
              <c:strCache>
                <c:ptCount val="1"/>
                <c:pt idx="0">
                  <c:v>= 521.5 99.5th Risk: Premium + Reserve</c:v>
                </c:pt>
              </c:strCache>
            </c:strRef>
          </c:xVal>
          <c:yVal>
            <c:numLit>
              <c:formatCode>General</c:formatCode>
              <c:ptCount val="1"/>
              <c:pt idx="0">
                <c:v>1</c:v>
              </c:pt>
            </c:numLit>
          </c:yVal>
          <c:smooth val="0"/>
          <c:extLst>
            <c:ext xmlns:c16="http://schemas.microsoft.com/office/drawing/2014/chart" uri="{C3380CC4-5D6E-409C-BE32-E72D297353CC}">
              <c16:uniqueId val="{00000004-05C4-4CD2-AB10-1453E5A5F8D3}"/>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6749999999999994E-2"/>
          <c:y val="0.27100000000000002"/>
          <c:w val="0.80699999999999994"/>
          <c:h val="9.6000000000000002E-2"/>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Balance Sheet Position at the 99.5th Percentile (SCR)</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('521'!$F$153,'521'!$F$158)</c:f>
              <c:strCache>
                <c:ptCount val="2"/>
                <c:pt idx="0">
                  <c:v>= SUM (521.6 99.5th: Insurance risk,
Credit risk, Market risk, Operational risk)</c:v>
                </c:pt>
                <c:pt idx="1">
                  <c:v>= 521.6 Mean SCR (SST)
+ SQRT(SUMXMY2 ( [521.6 Mean: Insurance risk, Credit risk, Market risk, Operational risk] , [521.6 99.5th: Insurance risk, Credit risk, Market risk, Operational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B10C-4547-841B-2FF8157BB1D4}"/>
            </c:ext>
          </c:extLst>
        </c:ser>
        <c:ser>
          <c:idx val="1"/>
          <c:order val="1"/>
          <c:tx>
            <c:strRef>
              <c:f>'521'!$C$158</c:f>
              <c:strCache>
                <c:ptCount val="1"/>
                <c:pt idx="0">
                  <c:v>SCR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B10C-4547-841B-2FF8157BB1D4}"/>
              </c:ext>
            </c:extLst>
          </c:dPt>
          <c:xVal>
            <c:strRef>
              <c:f>'521'!$F$158</c:f>
              <c:strCache>
                <c:ptCount val="1"/>
                <c:pt idx="0">
                  <c:v>= 521.6 Mean SCR (SST)
+ SQRT(SUMXMY2 ( [521.6 Mean: Insurance risk, Credit risk, Market risk, Operational risk] , [521.6 99.5th: Insurance risk, Credit risk, Market risk, Operational risk] ))</c:v>
                </c:pt>
              </c:strCache>
            </c:strRef>
          </c:xVal>
          <c:yVal>
            <c:numLit>
              <c:formatCode>General</c:formatCode>
              <c:ptCount val="1"/>
              <c:pt idx="0">
                <c:v>1</c:v>
              </c:pt>
            </c:numLit>
          </c:yVal>
          <c:smooth val="0"/>
          <c:extLst>
            <c:ext xmlns:c16="http://schemas.microsoft.com/office/drawing/2014/chart" uri="{C3380CC4-5D6E-409C-BE32-E72D297353CC}">
              <c16:uniqueId val="{00000002-B10C-4547-841B-2FF8157BB1D4}"/>
            </c:ext>
          </c:extLst>
        </c:ser>
        <c:ser>
          <c:idx val="2"/>
          <c:order val="2"/>
          <c:tx>
            <c:strRef>
              <c:f>'521'!$C$154</c:f>
              <c:strCache>
                <c:ptCount val="1"/>
                <c:pt idx="0">
                  <c:v>SCR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'521'!$F$154</c:f>
              <c:strCache>
                <c:ptCount val="1"/>
                <c:pt idx="0">
                  <c:v>= 520.5 Y7 + 520.5 W1 + 520.5 X1 </c:v>
                </c:pt>
              </c:strCache>
            </c:strRef>
          </c:xVal>
          <c:yVal>
            <c:numLit>
              <c:formatCode>General</c:formatCode>
              <c:ptCount val="1"/>
              <c:pt idx="0">
                <c:v>1</c:v>
              </c:pt>
            </c:numLit>
          </c:yVal>
          <c:smooth val="0"/>
          <c:extLst>
            <c:ext xmlns:c16="http://schemas.microsoft.com/office/drawing/2014/chart" uri="{C3380CC4-5D6E-409C-BE32-E72D297353CC}">
              <c16:uniqueId val="{00000003-B10C-4547-841B-2FF8157BB1D4}"/>
            </c:ext>
          </c:extLst>
        </c:ser>
        <c:ser>
          <c:idx val="3"/>
          <c:order val="3"/>
          <c:tx>
            <c:strRef>
              <c:f>'521'!$C$153</c:f>
              <c:strCache>
                <c:ptCount val="1"/>
                <c:pt idx="0">
                  <c:v>SCR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'521'!$F$153</c:f>
              <c:strCache>
                <c:ptCount val="1"/>
                <c:pt idx="0">
                  <c:v>= SUM (521.6 99.5th: Insurance risk,
Credit risk, Market risk, Operational risk)</c:v>
                </c:pt>
              </c:strCache>
            </c:strRef>
          </c:xVal>
          <c:yVal>
            <c:numLit>
              <c:formatCode>General</c:formatCode>
              <c:ptCount val="1"/>
              <c:pt idx="0">
                <c:v>1</c:v>
              </c:pt>
            </c:numLit>
          </c:yVal>
          <c:smooth val="0"/>
          <c:extLst>
            <c:ext xmlns:c16="http://schemas.microsoft.com/office/drawing/2014/chart" uri="{C3380CC4-5D6E-409C-BE32-E72D297353CC}">
              <c16:uniqueId val="{00000004-B10C-4547-841B-2FF8157BB1D4}"/>
            </c:ext>
          </c:extLst>
        </c:ser>
        <c:dLbls>
          <c:showLegendKey val="0"/>
          <c:showVal val="0"/>
          <c:showCatName val="0"/>
          <c:showSerName val="0"/>
          <c:showPercent val="0"/>
          <c:showBubbleSize val="0"/>
        </c:dLbls>
        <c:axId val="356629888"/>
        <c:axId val="356644352"/>
      </c:scatterChart>
      <c:valAx>
        <c:axId val="356629888"/>
        <c:scaling>
          <c:orientation val="minMax"/>
        </c:scaling>
        <c:delete val="0"/>
        <c:axPos val="b"/>
        <c:numFmt formatCode="##,##0.00,,_-;[Red]\(##,##0.00,,\);\-_;\ " sourceLinked="1"/>
        <c:majorTickMark val="out"/>
        <c:minorTickMark val="none"/>
        <c:tickLblPos val="nextTo"/>
        <c:crossAx val="356644352"/>
        <c:crosses val="autoZero"/>
        <c:crossBetween val="midCat"/>
      </c:valAx>
      <c:valAx>
        <c:axId val="356644352"/>
        <c:scaling>
          <c:orientation val="minMax"/>
          <c:max val="1"/>
          <c:min val="0.95"/>
        </c:scaling>
        <c:delete val="1"/>
        <c:axPos val="l"/>
        <c:majorGridlines>
          <c:spPr>
            <a:ln w="9525">
              <a:noFill/>
            </a:ln>
          </c:spPr>
        </c:majorGridlines>
        <c:numFmt formatCode="General" sourceLinked="1"/>
        <c:majorTickMark val="out"/>
        <c:minorTickMark val="none"/>
        <c:tickLblPos val="nextTo"/>
        <c:crossAx val="356629888"/>
        <c:crosses val="autoZero"/>
        <c:crossBetween val="midCat"/>
      </c:valAx>
    </c:plotArea>
    <c:legend>
      <c:legendPos val="t"/>
      <c:legendEntry>
        <c:idx val="0"/>
        <c:delete val="1"/>
      </c:legendEntry>
      <c:layout>
        <c:manualLayout>
          <c:xMode val="edge"/>
          <c:yMode val="edge"/>
          <c:x val="0.20624999999999999"/>
          <c:y val="0.20824999999999996"/>
          <c:w val="0.5655"/>
          <c:h val="0.1247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u="none" baseline="0">
                <a:solidFill>
                  <a:schemeClr val="tx1"/>
                </a:solidFill>
                <a:latin typeface="Segoe UI"/>
                <a:ea typeface="Segoe UI"/>
                <a:cs typeface="Segoe UI"/>
              </a:rPr>
              <a:t>Insurance Risk excluding Cat at the 99.5th Percentile</a:t>
            </a:r>
          </a:p>
        </c:rich>
      </c:tx>
      <c:overlay val="0"/>
      <c:spPr>
        <a:noFill/>
        <a:ln w="9525">
          <a:noFill/>
        </a:ln>
      </c:spPr>
    </c:title>
    <c:autoTitleDeleted val="0"/>
    <c:plotArea>
      <c:layout>
        <c:manualLayout>
          <c:layoutTarget val="inner"/>
          <c:xMode val="edge"/>
          <c:yMode val="edge"/>
          <c:x val="0.10725"/>
          <c:y val="0.61350000000000005"/>
          <c:w val="0.78599999999999992"/>
          <c:h val="0.18049999999999997"/>
        </c:manualLayout>
      </c:layout>
      <c:scatterChart>
        <c:scatterStyle val="lineMarker"/>
        <c:varyColors val="0"/>
        <c:ser>
          <c:idx val="0"/>
          <c:order val="0"/>
          <c:tx>
            <c:v>Range</c:v>
          </c:tx>
          <c:spPr>
            <a:ln w="28575" cmpd="sng">
              <a:solidFill>
                <a:srgbClr val="002060"/>
              </a:solidFill>
            </a:ln>
          </c:spPr>
          <c:marker>
            <c:symbol val="none"/>
          </c:marker>
          <c:xVal>
            <c:strRef>
              <c:f>('521'!$F$184,'521'!$F$188)</c:f>
              <c:strCache>
                <c:ptCount val="2"/>
                <c:pt idx="0">
                  <c:v>= 520.6 AA1 + 520.6 AB1 + 520.6 AC1</c:v>
                </c:pt>
                <c:pt idx="1">
                  <c:v>= 521.7 Mean Insurance risk Exc Cat (SST)
 + SQRT(SUMXMY2 ( [521.7 Mean: Premium risk Exc Cat, Reserve risk] , [521.7 99.5th: Premium risk Exc Cat, Reserve risk] ))</c:v>
                </c:pt>
              </c:strCache>
            </c:strRef>
          </c:xVal>
          <c:yVal>
            <c:numLit>
              <c:formatCode>General</c:formatCode>
              <c:ptCount val="3"/>
              <c:pt idx="0">
                <c:v>1</c:v>
              </c:pt>
              <c:pt idx="1">
                <c:v>1</c:v>
              </c:pt>
              <c:pt idx="2">
                <c:v>1</c:v>
              </c:pt>
            </c:numLit>
          </c:yVal>
          <c:smooth val="0"/>
          <c:extLst>
            <c:ext xmlns:c16="http://schemas.microsoft.com/office/drawing/2014/chart" uri="{C3380CC4-5D6E-409C-BE32-E72D297353CC}">
              <c16:uniqueId val="{00000000-EFCB-4E25-A95D-0893AFA550BE}"/>
            </c:ext>
          </c:extLst>
        </c:ser>
        <c:ser>
          <c:idx val="1"/>
          <c:order val="1"/>
          <c:tx>
            <c:strRef>
              <c:f>'521'!$C$188</c:f>
              <c:strCache>
                <c:ptCount val="1"/>
                <c:pt idx="0">
                  <c:v>Insurance Risk excluding Cat (SST)</c:v>
                </c:pt>
              </c:strCache>
            </c:strRef>
          </c:tx>
          <c:spPr>
            <a:ln w="28575">
              <a:noFill/>
            </a:ln>
          </c:spPr>
          <c:marker>
            <c:symbol val="circle"/>
            <c:size val="8"/>
          </c:marker>
          <c:dPt>
            <c:idx val="0"/>
            <c:marker>
              <c:symbol val="circle"/>
              <c:size val="10"/>
            </c:marker>
            <c:bubble3D val="0"/>
            <c:extLst>
              <c:ext xmlns:c16="http://schemas.microsoft.com/office/drawing/2014/chart" uri="{C3380CC4-5D6E-409C-BE32-E72D297353CC}">
                <c16:uniqueId val="{00000001-EFCB-4E25-A95D-0893AFA550BE}"/>
              </c:ext>
            </c:extLst>
          </c:dPt>
          <c:xVal>
            <c:strRef>
              <c:f>'521'!$F$188</c:f>
              <c:strCache>
                <c:ptCount val="1"/>
                <c:pt idx="0">
                  <c:v>= 521.7 Mean Insurance risk Exc Cat (SST)
 + SQRT(SUMXMY2 ( [521.7 Mean: Premium risk Exc Cat, Reserve risk] , [521.7 99.5th: Premium risk Exc Cat, Reserve risk] ))</c:v>
                </c:pt>
              </c:strCache>
            </c:strRef>
          </c:xVal>
          <c:yVal>
            <c:numLit>
              <c:formatCode>General</c:formatCode>
              <c:ptCount val="1"/>
              <c:pt idx="0">
                <c:v>1</c:v>
              </c:pt>
            </c:numLit>
          </c:yVal>
          <c:smooth val="0"/>
          <c:extLst>
            <c:ext xmlns:c16="http://schemas.microsoft.com/office/drawing/2014/chart" uri="{C3380CC4-5D6E-409C-BE32-E72D297353CC}">
              <c16:uniqueId val="{00000002-EFCB-4E25-A95D-0893AFA550BE}"/>
            </c:ext>
          </c:extLst>
        </c:ser>
        <c:ser>
          <c:idx val="2"/>
          <c:order val="2"/>
          <c:tx>
            <c:strRef>
              <c:f>'521'!$C$184</c:f>
              <c:strCache>
                <c:ptCount val="1"/>
                <c:pt idx="0">
                  <c:v>Insurance Risk excluding Cat (Modelled)</c:v>
                </c:pt>
              </c:strCache>
            </c:strRef>
          </c:tx>
          <c:spPr>
            <a:ln w="28575">
              <a:noFill/>
            </a:ln>
          </c:spPr>
          <c:marker>
            <c:symbol val="square"/>
            <c:size val="8"/>
            <c:spPr>
              <a:solidFill>
                <a:schemeClr val="accent5">
                  <a:lumMod val="75000"/>
                </a:schemeClr>
              </a:solidFill>
              <a:ln w="9525" cap="flat" cmpd="sng">
                <a:solidFill>
                  <a:schemeClr val="accent1"/>
                </a:solidFill>
              </a:ln>
              <a:effectLst/>
            </c:spPr>
          </c:marker>
          <c:xVal>
            <c:strRef>
              <c:f>'521'!$F$184</c:f>
              <c:strCache>
                <c:ptCount val="1"/>
                <c:pt idx="0">
                  <c:v>= 520.6 AA1 + 520.6 AB1 + 520.6 AC1</c:v>
                </c:pt>
              </c:strCache>
            </c:strRef>
          </c:xVal>
          <c:yVal>
            <c:numLit>
              <c:formatCode>General</c:formatCode>
              <c:ptCount val="1"/>
              <c:pt idx="0">
                <c:v>1</c:v>
              </c:pt>
            </c:numLit>
          </c:yVal>
          <c:smooth val="0"/>
          <c:extLst>
            <c:ext xmlns:c16="http://schemas.microsoft.com/office/drawing/2014/chart" uri="{C3380CC4-5D6E-409C-BE32-E72D297353CC}">
              <c16:uniqueId val="{00000003-EFCB-4E25-A95D-0893AFA550BE}"/>
            </c:ext>
          </c:extLst>
        </c:ser>
        <c:ser>
          <c:idx val="3"/>
          <c:order val="3"/>
          <c:tx>
            <c:strRef>
              <c:f>'521'!$C$183</c:f>
              <c:strCache>
                <c:ptCount val="1"/>
                <c:pt idx="0">
                  <c:v>Insurance Risk excluding Cat (Fully Dependent)</c:v>
                </c:pt>
              </c:strCache>
            </c:strRef>
          </c:tx>
          <c:spPr>
            <a:ln w="28575">
              <a:noFill/>
            </a:ln>
          </c:spPr>
          <c:marker>
            <c:symbol val="triangle"/>
            <c:size val="8"/>
            <c:spPr>
              <a:solidFill>
                <a:srgbClr val="FFC000"/>
              </a:solidFill>
              <a:ln w="9525" cap="flat" cmpd="sng">
                <a:solidFill>
                  <a:srgbClr val="FFC000"/>
                </a:solidFill>
              </a:ln>
              <a:effectLst/>
            </c:spPr>
          </c:marker>
          <c:xVal>
            <c:strRef>
              <c:f>'521'!$F$183</c:f>
              <c:strCache>
                <c:ptCount val="1"/>
                <c:pt idx="0">
                  <c:v>= 521.7 99.5th:
Premium risk Exc Cat + Reserve risk</c:v>
                </c:pt>
              </c:strCache>
            </c:strRef>
          </c:xVal>
          <c:yVal>
            <c:numLit>
              <c:formatCode>General</c:formatCode>
              <c:ptCount val="1"/>
              <c:pt idx="0">
                <c:v>1</c:v>
              </c:pt>
            </c:numLit>
          </c:yVal>
          <c:smooth val="0"/>
          <c:extLst>
            <c:ext xmlns:c16="http://schemas.microsoft.com/office/drawing/2014/chart" uri="{C3380CC4-5D6E-409C-BE32-E72D297353CC}">
              <c16:uniqueId val="{00000004-EFCB-4E25-A95D-0893AFA550BE}"/>
            </c:ext>
          </c:extLst>
        </c:ser>
        <c:dLbls>
          <c:showLegendKey val="0"/>
          <c:showVal val="0"/>
          <c:showCatName val="0"/>
          <c:showSerName val="0"/>
          <c:showPercent val="0"/>
          <c:showBubbleSize val="0"/>
        </c:dLbls>
        <c:axId val="356604928"/>
        <c:axId val="356607104"/>
      </c:scatterChart>
      <c:valAx>
        <c:axId val="356604928"/>
        <c:scaling>
          <c:orientation val="minMax"/>
        </c:scaling>
        <c:delete val="0"/>
        <c:axPos val="b"/>
        <c:numFmt formatCode="##,##0.00,,_-;[Red]\(##,##0.00,,\);\-_;\ " sourceLinked="1"/>
        <c:majorTickMark val="out"/>
        <c:minorTickMark val="none"/>
        <c:tickLblPos val="nextTo"/>
        <c:crossAx val="356607104"/>
        <c:crosses val="autoZero"/>
        <c:crossBetween val="midCat"/>
      </c:valAx>
      <c:valAx>
        <c:axId val="356607104"/>
        <c:scaling>
          <c:orientation val="minMax"/>
          <c:max val="1"/>
          <c:min val="0.95"/>
        </c:scaling>
        <c:delete val="1"/>
        <c:axPos val="l"/>
        <c:majorGridlines>
          <c:spPr>
            <a:ln w="9525">
              <a:noFill/>
            </a:ln>
          </c:spPr>
        </c:majorGridlines>
        <c:numFmt formatCode="General" sourceLinked="1"/>
        <c:majorTickMark val="out"/>
        <c:minorTickMark val="none"/>
        <c:tickLblPos val="nextTo"/>
        <c:crossAx val="356604928"/>
        <c:crosses val="autoZero"/>
        <c:crossBetween val="midCat"/>
      </c:valAx>
    </c:plotArea>
    <c:legend>
      <c:legendPos val="t"/>
      <c:legendEntry>
        <c:idx val="0"/>
        <c:delete val="1"/>
      </c:legendEntry>
      <c:layout>
        <c:manualLayout>
          <c:xMode val="edge"/>
          <c:yMode val="edge"/>
          <c:x val="8.5286452256036593E-2"/>
          <c:y val="0.16108367488549286"/>
          <c:w val="0.80846360176437859"/>
          <c:h val="0.20591644101395465"/>
        </c:manualLayout>
      </c:layout>
      <c:overlay val="0"/>
      <c:txPr>
        <a:bodyPr rot="0" vert="horz"/>
        <a:lstStyle/>
        <a:p>
          <a:pPr>
            <a:defRPr lang="en-US" sz="1000" b="1" u="none" baseline="0">
              <a:solidFill>
                <a:schemeClr val="tx1"/>
              </a:solidFill>
              <a:latin typeface="Segoe UI"/>
              <a:ea typeface="Segoe UI"/>
              <a:cs typeface="Segoe UI"/>
            </a:defRPr>
          </a:pPr>
          <a:endParaRPr lang="en-US"/>
        </a:p>
      </c:txPr>
    </c:legend>
    <c:plotVisOnly val="1"/>
    <c:dispBlanksAs val="gap"/>
    <c:showDLblsOverMax val="0"/>
  </c:chart>
  <c:txPr>
    <a:bodyPr rot="0" vert="horz"/>
    <a:lstStyle/>
    <a:p>
      <a:pPr>
        <a:defRPr lang="en-US" sz="800" b="1"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One-Year SCR</a:t>
            </a:r>
          </a:p>
        </c:rich>
      </c:tx>
      <c:layout>
        <c:manualLayout>
          <c:xMode val="edge"/>
          <c:yMode val="edge"/>
          <c:x val="2.3E-2"/>
          <c:y val="0.89049999999999996"/>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('541'!$D$30:$D$31,'541'!$D$33:$D$36)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67B-417E-A6B0-32642840ED6F}"/>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Segoe UI"/>
                <a:ea typeface="Segoe UI"/>
                <a:cs typeface="Segoe UI"/>
              </a:rPr>
              <a:t>Ultimate SCR </a:t>
            </a:r>
          </a:p>
        </c:rich>
      </c:tx>
      <c:layout>
        <c:manualLayout>
          <c:xMode val="edge"/>
          <c:yMode val="edge"/>
          <c:x val="2.4500000000000001E-2"/>
          <c:y val="0.90325"/>
        </c:manualLayout>
      </c:layout>
      <c:overlay val="0"/>
      <c:spPr>
        <a:noFill/>
        <a:ln w="9525">
          <a:noFill/>
        </a:ln>
      </c:spPr>
    </c:title>
    <c:autoTitleDeleted val="0"/>
    <c:plotArea>
      <c:layout>
        <c:manualLayout>
          <c:layoutTarget val="inner"/>
          <c:xMode val="edge"/>
          <c:yMode val="edge"/>
          <c:x val="0.18149999999999997"/>
          <c:y val="0.16899999999999998"/>
          <c:w val="0.44774999999999993"/>
          <c:h val="0.73399999999999999"/>
        </c:manualLayout>
      </c:layout>
      <c:pieChart>
        <c:varyColors val="1"/>
        <c:ser>
          <c:idx val="0"/>
          <c:order val="0"/>
          <c:tx>
            <c:strRef>
              <c:f>'541'!$D$28:$E$28</c:f>
              <c:strCache>
                <c:ptCount val="1"/>
                <c:pt idx="0">
                  <c:v>Form 309 Post-Diversification Risks</c:v>
                </c:pt>
              </c:strCache>
            </c:strRef>
          </c:tx>
          <c:dLbls>
            <c:spPr>
              <a:noFill/>
              <a:ln w="9525">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('541'!$C$30:$C$31,'541'!$C$33:$C$36)</c:f>
              <c:strCache>
                <c:ptCount val="6"/>
                <c:pt idx="0">
                  <c:v>Premium risk </c:v>
                </c:pt>
                <c:pt idx="1">
                  <c:v>Reserve risk</c:v>
                </c:pt>
                <c:pt idx="2">
                  <c:v>Reinsurance credit risk</c:v>
                </c:pt>
                <c:pt idx="3">
                  <c:v>Other credit risk</c:v>
                </c:pt>
                <c:pt idx="4">
                  <c:v>Market risk</c:v>
                </c:pt>
                <c:pt idx="5">
                  <c:v>Operational risk</c:v>
                </c:pt>
              </c:strCache>
            </c:strRef>
          </c:cat>
          <c:val>
            <c:numRef>
              <c:f>('541'!$E$30:$E$31,'541'!$E$33:$E$36)</c:f>
              <c:numCache>
                <c:formatCode>##,##0.00,,_-;[Red]\(##,##0.00,,\);\-_;\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FC-4619-A083-02E8DBEAACA0}"/>
            </c:ext>
          </c:extLst>
        </c:ser>
        <c:dLbls>
          <c:showLegendKey val="0"/>
          <c:showVal val="0"/>
          <c:showCatName val="0"/>
          <c:showSerName val="0"/>
          <c:showPercent val="0"/>
          <c:showBubbleSize val="0"/>
          <c:showLeaderLines val="1"/>
        </c:dLbls>
        <c:firstSliceAng val="0"/>
      </c:pieChart>
      <c:spPr>
        <a:noFill/>
        <a:ln w="25400">
          <a:noFill/>
        </a:ln>
      </c:spPr>
    </c:plotArea>
    <c:legend>
      <c:legendPos val="tr"/>
      <c:overlay val="0"/>
      <c:spPr>
        <a:noFill/>
        <a:ln w="25400">
          <a:noFill/>
        </a:ln>
      </c:spPr>
      <c:txPr>
        <a:bodyPr rot="0" vert="horz"/>
        <a:lstStyle/>
        <a:p>
          <a:pPr>
            <a:defRPr lang="en-US" sz="1000" b="1" i="0" u="none" baseline="0">
              <a:solidFill>
                <a:srgbClr val="000000"/>
              </a:solidFill>
              <a:latin typeface="Segoe UI"/>
              <a:ea typeface="Segoe UI"/>
              <a:cs typeface="Segoe UI"/>
            </a:defRPr>
          </a:pPr>
          <a:endParaRPr lang="en-US"/>
        </a:p>
      </c:txPr>
    </c:legend>
    <c:plotVisOnly val="1"/>
    <c:dispBlanksAs val="zero"/>
    <c:showDLblsOverMax val="0"/>
  </c:chart>
  <c:spPr>
    <a:noFill/>
    <a:ln w="9525" cap="flat" cmpd="sng">
      <a:solidFill>
        <a:srgbClr val="BFBFBF"/>
      </a:solidFill>
    </a:ln>
  </c:spPr>
  <c:txPr>
    <a:bodyPr rot="0" vert="horz"/>
    <a:lstStyle/>
    <a:p>
      <a:pPr>
        <a:defRPr lang="en-US" sz="1000" b="0" i="0" u="non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'560'!$L$17</c:f>
          <c:strCache>
            <c:ptCount val="1"/>
            <c:pt idx="0">
              <c:v>2022 SCR (U) Split</c:v>
            </c:pt>
          </c:strCache>
        </c:strRef>
      </c:tx>
      <c:layout>
        <c:manualLayout>
          <c:xMode val="edge"/>
          <c:yMode val="edge"/>
          <c:x val="0.29574999999999996"/>
          <c:y val="2.75E-2"/>
        </c:manualLayout>
      </c:layout>
      <c:overlay val="0"/>
      <c:spPr>
        <a:noFill/>
        <a:ln w="9525">
          <a:noFill/>
        </a:ln>
      </c:spPr>
      <c:txPr>
        <a:bodyPr rot="0" vert="horz"/>
        <a:lstStyle/>
        <a:p>
          <a:pPr algn="ctr">
            <a:defRPr/>
          </a:pPr>
          <a:endParaRPr lang="en-US"/>
        </a:p>
      </c:txPr>
    </c:title>
    <c:autoTitleDeleted val="0"/>
    <c:plotArea>
      <c:layout/>
      <c:barChart>
        <c:barDir val="col"/>
        <c:grouping val="stacked"/>
        <c:varyColors val="0"/>
        <c:ser>
          <c:idx val="0"/>
          <c:order val="0"/>
          <c:tx>
            <c:strRef>
              <c:f>'560'!$L$34</c:f>
              <c:strCache>
                <c:ptCount val="1"/>
                <c:pt idx="0">
                  <c:v>=PY</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'560'!$M$34</c:f>
              <c:numCache>
                <c:formatCode>General</c:formatCode>
                <c:ptCount val="1"/>
                <c:pt idx="0">
                  <c:v>100</c:v>
                </c:pt>
              </c:numCache>
            </c:numRef>
          </c:val>
          <c:extLst>
            <c:ext xmlns:c16="http://schemas.microsoft.com/office/drawing/2014/chart" uri="{C3380CC4-5D6E-409C-BE32-E72D297353CC}">
              <c16:uniqueId val="{00000000-92AD-4740-9C68-06C64302B641}"/>
            </c:ext>
          </c:extLst>
        </c:ser>
        <c:ser>
          <c:idx val="1"/>
          <c:order val="1"/>
          <c:tx>
            <c:strRef>
              <c:f>'560'!$L$35</c:f>
              <c:strCache>
                <c:ptCount val="1"/>
                <c:pt idx="0">
                  <c:v>=PY-1</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'560'!$M$35</c:f>
              <c:numCache>
                <c:formatCode>General</c:formatCode>
                <c:ptCount val="1"/>
                <c:pt idx="0">
                  <c:v>100</c:v>
                </c:pt>
              </c:numCache>
            </c:numRef>
          </c:val>
          <c:extLst>
            <c:ext xmlns:c16="http://schemas.microsoft.com/office/drawing/2014/chart" uri="{C3380CC4-5D6E-409C-BE32-E72D297353CC}">
              <c16:uniqueId val="{00000001-92AD-4740-9C68-06C64302B641}"/>
            </c:ext>
          </c:extLst>
        </c:ser>
        <c:ser>
          <c:idx val="2"/>
          <c:order val="2"/>
          <c:tx>
            <c:strRef>
              <c:f>'560'!$L$36</c:f>
              <c:strCache>
                <c:ptCount val="1"/>
                <c:pt idx="0">
                  <c:v>=PY-2</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'560'!$M$36</c:f>
              <c:numCache>
                <c:formatCode>General</c:formatCode>
                <c:ptCount val="1"/>
                <c:pt idx="0">
                  <c:v>100</c:v>
                </c:pt>
              </c:numCache>
            </c:numRef>
          </c:val>
          <c:extLst>
            <c:ext xmlns:c16="http://schemas.microsoft.com/office/drawing/2014/chart" uri="{C3380CC4-5D6E-409C-BE32-E72D297353CC}">
              <c16:uniqueId val="{00000002-92AD-4740-9C68-06C64302B641}"/>
            </c:ext>
          </c:extLst>
        </c:ser>
        <c:ser>
          <c:idx val="3"/>
          <c:order val="3"/>
          <c:tx>
            <c:strRef>
              <c:f>'560'!$L$37</c:f>
              <c:strCache>
                <c:ptCount val="1"/>
                <c:pt idx="0">
                  <c:v>=PY-3</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'560'!$M$37</c:f>
              <c:numCache>
                <c:formatCode>General</c:formatCode>
                <c:ptCount val="1"/>
                <c:pt idx="0">
                  <c:v>50</c:v>
                </c:pt>
              </c:numCache>
            </c:numRef>
          </c:val>
          <c:extLst>
            <c:ext xmlns:c16="http://schemas.microsoft.com/office/drawing/2014/chart" uri="{C3380CC4-5D6E-409C-BE32-E72D297353CC}">
              <c16:uniqueId val="{00000003-92AD-4740-9C68-06C64302B641}"/>
            </c:ext>
          </c:extLst>
        </c:ser>
        <c:ser>
          <c:idx val="4"/>
          <c:order val="4"/>
          <c:tx>
            <c:strRef>
              <c:f>'560'!$L$38</c:f>
              <c:strCache>
                <c:ptCount val="1"/>
                <c:pt idx="0">
                  <c:v>=PY-4</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'560'!$M$38</c:f>
              <c:numCache>
                <c:formatCode>General</c:formatCode>
                <c:ptCount val="1"/>
                <c:pt idx="0">
                  <c:v>50</c:v>
                </c:pt>
              </c:numCache>
            </c:numRef>
          </c:val>
          <c:extLst>
            <c:ext xmlns:c16="http://schemas.microsoft.com/office/drawing/2014/chart" uri="{C3380CC4-5D6E-409C-BE32-E72D297353CC}">
              <c16:uniqueId val="{00000004-92AD-4740-9C68-06C64302B641}"/>
            </c:ext>
          </c:extLst>
        </c:ser>
        <c:ser>
          <c:idx val="5"/>
          <c:order val="5"/>
          <c:tx>
            <c:strRef>
              <c:f>'560'!$L$39</c:f>
              <c:strCache>
                <c:ptCount val="1"/>
                <c:pt idx="0">
                  <c:v>=PY-5</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'560'!$M$39</c:f>
              <c:numCache>
                <c:formatCode>General</c:formatCode>
                <c:ptCount val="1"/>
                <c:pt idx="0">
                  <c:v>50</c:v>
                </c:pt>
              </c:numCache>
            </c:numRef>
          </c:val>
          <c:extLst>
            <c:ext xmlns:c16="http://schemas.microsoft.com/office/drawing/2014/chart" uri="{C3380CC4-5D6E-409C-BE32-E72D297353CC}">
              <c16:uniqueId val="{00000005-92AD-4740-9C68-06C64302B641}"/>
            </c:ext>
          </c:extLst>
        </c:ser>
        <c:ser>
          <c:idx val="6"/>
          <c:order val="6"/>
          <c:tx>
            <c:strRef>
              <c:f>'560'!$L$40</c:f>
              <c:strCache>
                <c:ptCount val="1"/>
                <c:pt idx="0">
                  <c:v>=PY-6</c:v>
                </c:pt>
              </c:strCache>
            </c:strRef>
          </c:tx>
          <c:invertIfNegative val="0"/>
          <c:dLbls>
            <c:spPr>
              <a:noFill/>
              <a:ln w="9525">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'560'!$G$23</c:f>
              <c:numCache>
                <c:formatCode>General</c:formatCode>
                <c:ptCount val="1"/>
              </c:numCache>
            </c:numRef>
          </c:cat>
          <c:val>
            <c:numRef>
              <c:f>'560'!$M$40</c:f>
              <c:numCache>
                <c:formatCode>General</c:formatCode>
                <c:ptCount val="1"/>
                <c:pt idx="0">
                  <c:v>50</c:v>
                </c:pt>
              </c:numCache>
            </c:numRef>
          </c:val>
          <c:extLst>
            <c:ext xmlns:c16="http://schemas.microsoft.com/office/drawing/2014/chart" uri="{C3380CC4-5D6E-409C-BE32-E72D297353CC}">
              <c16:uniqueId val="{00000006-92AD-4740-9C68-06C64302B641}"/>
            </c:ext>
          </c:extLst>
        </c:ser>
        <c:dLbls>
          <c:showLegendKey val="0"/>
          <c:showVal val="0"/>
          <c:showCatName val="0"/>
          <c:showSerName val="0"/>
          <c:showPercent val="0"/>
          <c:showBubbleSize val="0"/>
        </c:dLbls>
        <c:gapWidth val="150"/>
        <c:overlap val="100"/>
        <c:axId val="383904000"/>
        <c:axId val="383922560"/>
      </c:barChart>
      <c:catAx>
        <c:axId val="383904000"/>
        <c:scaling>
          <c:orientation val="minMax"/>
        </c:scaling>
        <c:delete val="0"/>
        <c:axPos val="b"/>
        <c:title>
          <c:tx>
            <c:rich>
              <a:bodyPr rot="0" vert="horz"/>
              <a:lstStyle/>
              <a:p>
                <a:pPr algn="ctr">
                  <a:defRPr/>
                </a:pPr>
                <a:r>
                  <a:rPr lang="en-US" sz="1000" u="none" baseline="0">
                    <a:solidFill>
                      <a:schemeClr val="tx1"/>
                    </a:solidFill>
                    <a:latin typeface="Segoe UI"/>
                    <a:ea typeface="Segoe UI"/>
                    <a:cs typeface="Segoe UI"/>
                  </a:rPr>
                  <a:t>YOA</a:t>
                </a:r>
              </a:p>
            </c:rich>
          </c:tx>
          <c:overlay val="0"/>
          <c:spPr>
            <a:noFill/>
            <a:ln w="9525">
              <a:noFill/>
            </a:ln>
          </c:spPr>
        </c:title>
        <c:numFmt formatCode="General" sourceLinked="1"/>
        <c:majorTickMark val="none"/>
        <c:minorTickMark val="none"/>
        <c:tickLblPos val="nextTo"/>
        <c:crossAx val="383922560"/>
        <c:crosses val="autoZero"/>
        <c:auto val="0"/>
        <c:lblAlgn val="ctr"/>
        <c:lblOffset val="100"/>
        <c:noMultiLvlLbl val="0"/>
      </c:catAx>
      <c:valAx>
        <c:axId val="383922560"/>
        <c:scaling>
          <c:orientation val="minMax"/>
        </c:scaling>
        <c:delete val="0"/>
        <c:axPos val="l"/>
        <c:majorGridlines>
          <c:spPr>
            <a:ln w="9525" cap="flat" cmpd="sng">
              <a:solidFill>
                <a:schemeClr val="bg1">
                  <a:lumMod val="50000"/>
                  <a:alpha val="25000"/>
                </a:schemeClr>
              </a:solidFill>
            </a:ln>
          </c:spPr>
        </c:majorGridlines>
        <c:title>
          <c:tx>
            <c:rich>
              <a:bodyPr rot="-5400000" vert="horz"/>
              <a:lstStyle/>
              <a:p>
                <a:pPr algn="ctr">
                  <a:defRPr/>
                </a:pPr>
                <a:r>
                  <a:rPr lang="en-US" u="none" baseline="0">
                    <a:solidFill>
                      <a:schemeClr val="tx1"/>
                    </a:solidFill>
                    <a:latin typeface="Segoe UI"/>
                    <a:ea typeface="Segoe UI"/>
                    <a:cs typeface="Segoe UI"/>
                  </a:rPr>
                  <a:t>SCR Split (£m)</a:t>
                </a:r>
              </a:p>
            </c:rich>
          </c:tx>
          <c:overlay val="0"/>
          <c:spPr>
            <a:noFill/>
            <a:ln w="9525">
              <a:noFill/>
            </a:ln>
          </c:spPr>
        </c:title>
        <c:numFmt formatCode="General" sourceLinked="1"/>
        <c:majorTickMark val="out"/>
        <c:minorTickMark val="none"/>
        <c:tickLblPos val="nextTo"/>
        <c:txPr>
          <a:bodyPr/>
          <a:lstStyle/>
          <a:p>
            <a:pPr>
              <a:defRPr lang="en-US" sz="800" u="none" baseline="0">
                <a:solidFill>
                  <a:schemeClr val="tx1"/>
                </a:solidFill>
                <a:latin typeface="Segoe UI"/>
                <a:ea typeface="Segoe UI"/>
                <a:cs typeface="Segoe UI"/>
              </a:defRPr>
            </a:pPr>
            <a:endParaRPr lang="en-US"/>
          </a:p>
        </c:txPr>
        <c:crossAx val="383904000"/>
        <c:crosses val="autoZero"/>
        <c:crossBetween val="between"/>
      </c:valAx>
    </c:plotArea>
    <c:legend>
      <c:legendPos val="tr"/>
      <c:overlay val="0"/>
    </c:legend>
    <c:plotVisOnly val="1"/>
    <c:dispBlanksAs val="gap"/>
    <c:showDLblsOverMax val="0"/>
  </c:chart>
  <c:spPr>
    <a:ln w="9525" cap="flat" cmpd="sng">
      <a:solidFill>
        <a:schemeClr val="bg1">
          <a:lumMod val="75000"/>
        </a:schemeClr>
      </a:solidFill>
    </a:ln>
  </c:spPr>
  <c:txPr>
    <a:bodyPr rot="0" vert="horz"/>
    <a:lstStyle/>
    <a:p>
      <a:pPr>
        <a:defRPr lang="en-US" u="none" baseline="0">
          <a:solidFill>
            <a:schemeClr val="tx1"/>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2.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image" Target="../media/image1.jpeg"/><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34.xml"/><Relationship Id="rId1" Type="http://schemas.openxmlformats.org/officeDocument/2006/relationships/chart" Target="../charts/chart33.xml"/></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2</xdr:row>
      <xdr:rowOff>76200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876300</xdr:colOff>
      <xdr:row>3</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1057275</xdr:colOff>
      <xdr:row>2</xdr:row>
      <xdr:rowOff>38100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1057275</xdr:colOff>
      <xdr:row>2</xdr:row>
      <xdr:rowOff>38100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762000</xdr:colOff>
      <xdr:row>2</xdr:row>
      <xdr:rowOff>38100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9525</xdr:rowOff>
    </xdr:to>
    <xdr:pic>
      <xdr:nvPicPr>
        <xdr:cNvPr id="2" name="Picture 1" descr="clear">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 name="Picture 2" descr="clear">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4" name="Picture 3" descr="clear">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9525</xdr:colOff>
      <xdr:row>5</xdr:row>
      <xdr:rowOff>9525</xdr:rowOff>
    </xdr:to>
    <xdr:pic>
      <xdr:nvPicPr>
        <xdr:cNvPr id="5" name="Picture 9" descr="clear">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2226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9525</xdr:colOff>
      <xdr:row>5</xdr:row>
      <xdr:rowOff>9525</xdr:rowOff>
    </xdr:to>
    <xdr:pic>
      <xdr:nvPicPr>
        <xdr:cNvPr id="6" name="Picture 10" descr="clear">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2226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9525</xdr:colOff>
      <xdr:row>5</xdr:row>
      <xdr:rowOff>9525</xdr:rowOff>
    </xdr:to>
    <xdr:pic>
      <xdr:nvPicPr>
        <xdr:cNvPr id="7" name="Picture 11" descr="clear">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2226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9525</xdr:colOff>
      <xdr:row>5</xdr:row>
      <xdr:rowOff>9525</xdr:rowOff>
    </xdr:to>
    <xdr:pic>
      <xdr:nvPicPr>
        <xdr:cNvPr id="8" name="Picture 12" descr="clear">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2226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5</xdr:row>
      <xdr:rowOff>0</xdr:rowOff>
    </xdr:from>
    <xdr:to>
      <xdr:col>4</xdr:col>
      <xdr:colOff>9525</xdr:colOff>
      <xdr:row>5</xdr:row>
      <xdr:rowOff>9525</xdr:rowOff>
    </xdr:to>
    <xdr:pic>
      <xdr:nvPicPr>
        <xdr:cNvPr id="9" name="Picture 13" descr="clear">
          <a:extLst>
            <a:ext uri="{FF2B5EF4-FFF2-40B4-BE49-F238E27FC236}">
              <a16:creationId xmlns:a16="http://schemas.microsoft.com/office/drawing/2014/main" id="{00000000-0008-0000-0C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0" y="22269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4</xdr:row>
      <xdr:rowOff>0</xdr:rowOff>
    </xdr:from>
    <xdr:ext cx="9525" cy="9525"/>
    <xdr:pic>
      <xdr:nvPicPr>
        <xdr:cNvPr id="10" name="Picture 9" descr="clear">
          <a:extLst>
            <a:ext uri="{FF2B5EF4-FFF2-40B4-BE49-F238E27FC236}">
              <a16:creationId xmlns:a16="http://schemas.microsoft.com/office/drawing/2014/main" id="{1089A948-43AA-44CC-80EA-81BEC50C7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xdr:row>
      <xdr:rowOff>0</xdr:rowOff>
    </xdr:from>
    <xdr:ext cx="9525" cy="9525"/>
    <xdr:pic>
      <xdr:nvPicPr>
        <xdr:cNvPr id="11" name="Picture 10" descr="clear">
          <a:extLst>
            <a:ext uri="{FF2B5EF4-FFF2-40B4-BE49-F238E27FC236}">
              <a16:creationId xmlns:a16="http://schemas.microsoft.com/office/drawing/2014/main" id="{88ED61FB-56EA-4AFA-949E-4A71724E7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xdr:row>
      <xdr:rowOff>0</xdr:rowOff>
    </xdr:from>
    <xdr:ext cx="9525" cy="9525"/>
    <xdr:pic>
      <xdr:nvPicPr>
        <xdr:cNvPr id="12" name="Picture 11" descr="clear">
          <a:extLst>
            <a:ext uri="{FF2B5EF4-FFF2-40B4-BE49-F238E27FC236}">
              <a16:creationId xmlns:a16="http://schemas.microsoft.com/office/drawing/2014/main" id="{33FE6BD5-8F37-4038-B116-51DA1AC49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xdr:row>
      <xdr:rowOff>0</xdr:rowOff>
    </xdr:from>
    <xdr:ext cx="9525" cy="9525"/>
    <xdr:pic>
      <xdr:nvPicPr>
        <xdr:cNvPr id="13" name="Picture 12" descr="clear">
          <a:extLst>
            <a:ext uri="{FF2B5EF4-FFF2-40B4-BE49-F238E27FC236}">
              <a16:creationId xmlns:a16="http://schemas.microsoft.com/office/drawing/2014/main" id="{E4F485A2-097D-4960-A14F-D47F0DEE1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xdr:row>
      <xdr:rowOff>0</xdr:rowOff>
    </xdr:from>
    <xdr:ext cx="9525" cy="9525"/>
    <xdr:pic>
      <xdr:nvPicPr>
        <xdr:cNvPr id="14" name="Picture 13" descr="clear">
          <a:extLst>
            <a:ext uri="{FF2B5EF4-FFF2-40B4-BE49-F238E27FC236}">
              <a16:creationId xmlns:a16="http://schemas.microsoft.com/office/drawing/2014/main" id="{9F348160-AE70-425D-8772-9AF8B23FD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xdr:row>
      <xdr:rowOff>0</xdr:rowOff>
    </xdr:from>
    <xdr:ext cx="9525" cy="9525"/>
    <xdr:pic>
      <xdr:nvPicPr>
        <xdr:cNvPr id="15" name="Picture 14" descr="clear">
          <a:extLst>
            <a:ext uri="{FF2B5EF4-FFF2-40B4-BE49-F238E27FC236}">
              <a16:creationId xmlns:a16="http://schemas.microsoft.com/office/drawing/2014/main" id="{550AB684-DDB7-41B9-B5F3-CC3341B94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16" name="Picture 15" descr="clear">
          <a:extLst>
            <a:ext uri="{FF2B5EF4-FFF2-40B4-BE49-F238E27FC236}">
              <a16:creationId xmlns:a16="http://schemas.microsoft.com/office/drawing/2014/main" id="{2568AB17-9617-48A0-9498-56C859F90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17" name="Picture 16" descr="clear">
          <a:extLst>
            <a:ext uri="{FF2B5EF4-FFF2-40B4-BE49-F238E27FC236}">
              <a16:creationId xmlns:a16="http://schemas.microsoft.com/office/drawing/2014/main" id="{6FFE666F-E1C5-45B6-A24C-8F75574A4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18" name="Picture 17" descr="clear">
          <a:extLst>
            <a:ext uri="{FF2B5EF4-FFF2-40B4-BE49-F238E27FC236}">
              <a16:creationId xmlns:a16="http://schemas.microsoft.com/office/drawing/2014/main" id="{2F45EF43-5A4C-4843-B7E1-939560CDC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19" name="Picture 18" descr="clear">
          <a:extLst>
            <a:ext uri="{FF2B5EF4-FFF2-40B4-BE49-F238E27FC236}">
              <a16:creationId xmlns:a16="http://schemas.microsoft.com/office/drawing/2014/main" id="{0C7879C8-4B2B-4761-9F94-6E1ECE7EB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20" name="Picture 19" descr="clear">
          <a:extLst>
            <a:ext uri="{FF2B5EF4-FFF2-40B4-BE49-F238E27FC236}">
              <a16:creationId xmlns:a16="http://schemas.microsoft.com/office/drawing/2014/main" id="{464264BE-CB9C-49BD-B46A-609AF31FD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21" name="Picture 20" descr="clear">
          <a:extLst>
            <a:ext uri="{FF2B5EF4-FFF2-40B4-BE49-F238E27FC236}">
              <a16:creationId xmlns:a16="http://schemas.microsoft.com/office/drawing/2014/main" id="{F19E8495-4E91-4D98-8B0D-91DA1F3C9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xdr:row>
      <xdr:rowOff>0</xdr:rowOff>
    </xdr:from>
    <xdr:ext cx="9525" cy="9525"/>
    <xdr:pic>
      <xdr:nvPicPr>
        <xdr:cNvPr id="22" name="Picture 21" descr="clear">
          <a:extLst>
            <a:ext uri="{FF2B5EF4-FFF2-40B4-BE49-F238E27FC236}">
              <a16:creationId xmlns:a16="http://schemas.microsoft.com/office/drawing/2014/main" id="{CEFF6E3E-6FF5-4D6F-8F88-CF4F0985A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xdr:row>
      <xdr:rowOff>0</xdr:rowOff>
    </xdr:from>
    <xdr:ext cx="9525" cy="9525"/>
    <xdr:pic>
      <xdr:nvPicPr>
        <xdr:cNvPr id="23" name="Picture 22" descr="clear">
          <a:extLst>
            <a:ext uri="{FF2B5EF4-FFF2-40B4-BE49-F238E27FC236}">
              <a16:creationId xmlns:a16="http://schemas.microsoft.com/office/drawing/2014/main" id="{8D1F9D94-3A84-470E-AA62-3CDF11F69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4</xdr:row>
      <xdr:rowOff>0</xdr:rowOff>
    </xdr:from>
    <xdr:ext cx="9525" cy="9525"/>
    <xdr:pic>
      <xdr:nvPicPr>
        <xdr:cNvPr id="24" name="Picture 23" descr="clear">
          <a:extLst>
            <a:ext uri="{FF2B5EF4-FFF2-40B4-BE49-F238E27FC236}">
              <a16:creationId xmlns:a16="http://schemas.microsoft.com/office/drawing/2014/main" id="{DF8D143C-4B3C-4EA5-A369-057D53CD0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25" name="Picture 24" descr="clear">
          <a:extLst>
            <a:ext uri="{FF2B5EF4-FFF2-40B4-BE49-F238E27FC236}">
              <a16:creationId xmlns:a16="http://schemas.microsoft.com/office/drawing/2014/main" id="{6362EDA7-0324-43D8-B1E4-7FD40BF2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26" name="Picture 25" descr="clear">
          <a:extLst>
            <a:ext uri="{FF2B5EF4-FFF2-40B4-BE49-F238E27FC236}">
              <a16:creationId xmlns:a16="http://schemas.microsoft.com/office/drawing/2014/main" id="{78C4AF7E-DE1D-4172-A523-1B178368B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27" name="Picture 26" descr="clear">
          <a:extLst>
            <a:ext uri="{FF2B5EF4-FFF2-40B4-BE49-F238E27FC236}">
              <a16:creationId xmlns:a16="http://schemas.microsoft.com/office/drawing/2014/main" id="{408C6A31-CE84-4D54-BF1D-C54D2820E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28" name="Picture 27" descr="clear">
          <a:extLst>
            <a:ext uri="{FF2B5EF4-FFF2-40B4-BE49-F238E27FC236}">
              <a16:creationId xmlns:a16="http://schemas.microsoft.com/office/drawing/2014/main" id="{B52B8170-EF88-44E3-8842-E27D9B6F7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29" name="Picture 28" descr="clear">
          <a:extLst>
            <a:ext uri="{FF2B5EF4-FFF2-40B4-BE49-F238E27FC236}">
              <a16:creationId xmlns:a16="http://schemas.microsoft.com/office/drawing/2014/main" id="{72C32C14-2A62-483A-BA6A-442DE8911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30" name="Picture 29" descr="clear">
          <a:extLst>
            <a:ext uri="{FF2B5EF4-FFF2-40B4-BE49-F238E27FC236}">
              <a16:creationId xmlns:a16="http://schemas.microsoft.com/office/drawing/2014/main" id="{96ED24FE-8392-4C71-AD0F-036681988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31" name="Picture 30" descr="clear">
          <a:extLst>
            <a:ext uri="{FF2B5EF4-FFF2-40B4-BE49-F238E27FC236}">
              <a16:creationId xmlns:a16="http://schemas.microsoft.com/office/drawing/2014/main" id="{B49B1802-4503-4EAB-9F7B-1ED07789C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32" name="Picture 31" descr="clear">
          <a:extLst>
            <a:ext uri="{FF2B5EF4-FFF2-40B4-BE49-F238E27FC236}">
              <a16:creationId xmlns:a16="http://schemas.microsoft.com/office/drawing/2014/main" id="{93FB72D4-16C8-471A-84FB-39BE2AD3D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5</xdr:row>
      <xdr:rowOff>0</xdr:rowOff>
    </xdr:from>
    <xdr:ext cx="9525" cy="9525"/>
    <xdr:pic>
      <xdr:nvPicPr>
        <xdr:cNvPr id="33" name="Picture 32" descr="clear">
          <a:extLst>
            <a:ext uri="{FF2B5EF4-FFF2-40B4-BE49-F238E27FC236}">
              <a16:creationId xmlns:a16="http://schemas.microsoft.com/office/drawing/2014/main" id="{65343FAD-814A-4B0E-95B7-8FE5DBCEB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7821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104775</xdr:colOff>
      <xdr:row>2</xdr:row>
      <xdr:rowOff>38100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1057275</xdr:colOff>
      <xdr:row>2</xdr:row>
      <xdr:rowOff>38100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1057275</xdr:colOff>
      <xdr:row>2</xdr:row>
      <xdr:rowOff>38100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7</xdr:row>
      <xdr:rowOff>0</xdr:rowOff>
    </xdr:from>
    <xdr:to>
      <xdr:col>4</xdr:col>
      <xdr:colOff>9525</xdr:colOff>
      <xdr:row>7</xdr:row>
      <xdr:rowOff>0</xdr:rowOff>
    </xdr:to>
    <xdr:pic>
      <xdr:nvPicPr>
        <xdr:cNvPr id="2" name="Picture 16" descr="clear">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3" name="Picture 17" descr="clear">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4" name="Picture 18" descr="clear">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5" name="Picture 19" descr="clear">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6" name="Picture 20" descr="clear">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7" name="Picture 21" descr="clear">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8" name="Picture 22" descr="clear">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9" name="Picture 23" descr="clear">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10" name="Picture 24" descr="clear">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11" name="Picture 25" descr="clear">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2" name="Picture 26" descr="clear">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3" name="Picture 27" descr="clear">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4" name="Picture 28" descr="clear">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5" name="Picture 29" descr="clear">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6" name="Picture 30" descr="clear">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17" name="Picture 31" descr="clear">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18" name="Picture 32" descr="clear">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19" name="Picture 33" descr="clear">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0" name="Picture 34" descr="clear">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1" name="Picture 35" descr="clear">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2" name="Picture 36" descr="clear">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3" name="Picture 37" descr="clear">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4" name="Picture 38" descr="clear">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5" name="Picture 39" descr="clear">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6" name="Picture 40" descr="clear">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7" name="Picture 41" descr="clear">
          <a:extLst>
            <a:ext uri="{FF2B5EF4-FFF2-40B4-BE49-F238E27FC236}">
              <a16:creationId xmlns:a16="http://schemas.microsoft.com/office/drawing/2014/main" id="{00000000-0008-0000-1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28" name="Picture 42" descr="clear">
          <a:extLst>
            <a:ext uri="{FF2B5EF4-FFF2-40B4-BE49-F238E27FC236}">
              <a16:creationId xmlns:a16="http://schemas.microsoft.com/office/drawing/2014/main" id="{00000000-0008-0000-1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29" name="Picture 16" descr="clear">
          <a:extLst>
            <a:ext uri="{FF2B5EF4-FFF2-40B4-BE49-F238E27FC236}">
              <a16:creationId xmlns:a16="http://schemas.microsoft.com/office/drawing/2014/main" id="{E136BE80-A466-4613-AAB1-6FEA58AAB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228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30" name="Picture 17" descr="clear">
          <a:extLst>
            <a:ext uri="{FF2B5EF4-FFF2-40B4-BE49-F238E27FC236}">
              <a16:creationId xmlns:a16="http://schemas.microsoft.com/office/drawing/2014/main" id="{7729FAC2-69C2-4717-B028-D484569CB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228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31" name="Picture 18" descr="clear">
          <a:extLst>
            <a:ext uri="{FF2B5EF4-FFF2-40B4-BE49-F238E27FC236}">
              <a16:creationId xmlns:a16="http://schemas.microsoft.com/office/drawing/2014/main" id="{391EADA6-933E-4574-B492-4D6E2DC16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228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32" name="Picture 19" descr="clear">
          <a:extLst>
            <a:ext uri="{FF2B5EF4-FFF2-40B4-BE49-F238E27FC236}">
              <a16:creationId xmlns:a16="http://schemas.microsoft.com/office/drawing/2014/main" id="{2F0B16D8-741E-437B-9CE5-D9F9F2C9E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228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7</xdr:row>
      <xdr:rowOff>0</xdr:rowOff>
    </xdr:from>
    <xdr:to>
      <xdr:col>4</xdr:col>
      <xdr:colOff>9525</xdr:colOff>
      <xdr:row>7</xdr:row>
      <xdr:rowOff>0</xdr:rowOff>
    </xdr:to>
    <xdr:pic>
      <xdr:nvPicPr>
        <xdr:cNvPr id="33" name="Picture 20" descr="clear">
          <a:extLst>
            <a:ext uri="{FF2B5EF4-FFF2-40B4-BE49-F238E27FC236}">
              <a16:creationId xmlns:a16="http://schemas.microsoft.com/office/drawing/2014/main" id="{4E3EB67A-6770-40C8-B49D-BA4EB6E57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228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34" name="Picture 21" descr="clear">
          <a:extLst>
            <a:ext uri="{FF2B5EF4-FFF2-40B4-BE49-F238E27FC236}">
              <a16:creationId xmlns:a16="http://schemas.microsoft.com/office/drawing/2014/main" id="{3F3804AD-2CAB-458D-AE81-C6278D2EE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733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35" name="Picture 22" descr="clear">
          <a:extLst>
            <a:ext uri="{FF2B5EF4-FFF2-40B4-BE49-F238E27FC236}">
              <a16:creationId xmlns:a16="http://schemas.microsoft.com/office/drawing/2014/main" id="{54D75C25-0AE6-4C4B-8791-59FFD4B28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733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36" name="Picture 23" descr="clear">
          <a:extLst>
            <a:ext uri="{FF2B5EF4-FFF2-40B4-BE49-F238E27FC236}">
              <a16:creationId xmlns:a16="http://schemas.microsoft.com/office/drawing/2014/main" id="{ADF0ACC2-FDCE-4A4E-A3B5-FA723167B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733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37" name="Picture 24" descr="clear">
          <a:extLst>
            <a:ext uri="{FF2B5EF4-FFF2-40B4-BE49-F238E27FC236}">
              <a16:creationId xmlns:a16="http://schemas.microsoft.com/office/drawing/2014/main" id="{6F6D647E-08BB-47D7-A2DF-10B97AB66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733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4</xdr:col>
      <xdr:colOff>9525</xdr:colOff>
      <xdr:row>8</xdr:row>
      <xdr:rowOff>0</xdr:rowOff>
    </xdr:to>
    <xdr:pic>
      <xdr:nvPicPr>
        <xdr:cNvPr id="38" name="Picture 25" descr="clear">
          <a:extLst>
            <a:ext uri="{FF2B5EF4-FFF2-40B4-BE49-F238E27FC236}">
              <a16:creationId xmlns:a16="http://schemas.microsoft.com/office/drawing/2014/main" id="{9080D840-43EB-4FBC-B4B9-B26C18CB6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7338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9" name="Picture 26" descr="clear">
          <a:extLst>
            <a:ext uri="{FF2B5EF4-FFF2-40B4-BE49-F238E27FC236}">
              <a16:creationId xmlns:a16="http://schemas.microsoft.com/office/drawing/2014/main" id="{69E7016F-C740-4562-8539-37097B56B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238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0" name="Picture 27" descr="clear">
          <a:extLst>
            <a:ext uri="{FF2B5EF4-FFF2-40B4-BE49-F238E27FC236}">
              <a16:creationId xmlns:a16="http://schemas.microsoft.com/office/drawing/2014/main" id="{80A6A870-2FE4-40DC-8483-E43FA3E3C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238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1" name="Picture 28" descr="clear">
          <a:extLst>
            <a:ext uri="{FF2B5EF4-FFF2-40B4-BE49-F238E27FC236}">
              <a16:creationId xmlns:a16="http://schemas.microsoft.com/office/drawing/2014/main" id="{751DCBA9-4FD3-41E1-BCDB-7811203E8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238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2" name="Picture 29" descr="clear">
          <a:extLst>
            <a:ext uri="{FF2B5EF4-FFF2-40B4-BE49-F238E27FC236}">
              <a16:creationId xmlns:a16="http://schemas.microsoft.com/office/drawing/2014/main" id="{B5817855-0F0D-47D3-B423-0CCEF591F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238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3" name="Picture 30" descr="clear">
          <a:extLst>
            <a:ext uri="{FF2B5EF4-FFF2-40B4-BE49-F238E27FC236}">
              <a16:creationId xmlns:a16="http://schemas.microsoft.com/office/drawing/2014/main" id="{5DF2BD31-53B4-49AB-B68A-50C2D3928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42386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4" name="Picture 31" descr="clear">
          <a:extLst>
            <a:ext uri="{FF2B5EF4-FFF2-40B4-BE49-F238E27FC236}">
              <a16:creationId xmlns:a16="http://schemas.microsoft.com/office/drawing/2014/main" id="{2106932B-2B1A-4CDD-A032-E1C424454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5" name="Picture 32" descr="clear">
          <a:extLst>
            <a:ext uri="{FF2B5EF4-FFF2-40B4-BE49-F238E27FC236}">
              <a16:creationId xmlns:a16="http://schemas.microsoft.com/office/drawing/2014/main" id="{4F6CF229-E53E-49F8-99D1-FD943C5DD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6" name="Picture 33" descr="clear">
          <a:extLst>
            <a:ext uri="{FF2B5EF4-FFF2-40B4-BE49-F238E27FC236}">
              <a16:creationId xmlns:a16="http://schemas.microsoft.com/office/drawing/2014/main" id="{4166A39D-8FB0-4124-B0DB-53FD3C055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7" name="Picture 34" descr="clear">
          <a:extLst>
            <a:ext uri="{FF2B5EF4-FFF2-40B4-BE49-F238E27FC236}">
              <a16:creationId xmlns:a16="http://schemas.microsoft.com/office/drawing/2014/main" id="{37E42D32-5A1D-4965-BED8-0582DD9D0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8" name="Picture 35" descr="clear">
          <a:extLst>
            <a:ext uri="{FF2B5EF4-FFF2-40B4-BE49-F238E27FC236}">
              <a16:creationId xmlns:a16="http://schemas.microsoft.com/office/drawing/2014/main" id="{58287FC5-5693-49C4-AB7B-CB6E309E0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49" name="Picture 36" descr="clear">
          <a:extLst>
            <a:ext uri="{FF2B5EF4-FFF2-40B4-BE49-F238E27FC236}">
              <a16:creationId xmlns:a16="http://schemas.microsoft.com/office/drawing/2014/main" id="{BEE6A437-6FA1-4EBC-83BA-54990DFED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0" name="Picture 37" descr="clear">
          <a:extLst>
            <a:ext uri="{FF2B5EF4-FFF2-40B4-BE49-F238E27FC236}">
              <a16:creationId xmlns:a16="http://schemas.microsoft.com/office/drawing/2014/main" id="{8A3A7BF7-9DDA-4F2D-B034-F5F8E6393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1" name="Picture 38" descr="clear">
          <a:extLst>
            <a:ext uri="{FF2B5EF4-FFF2-40B4-BE49-F238E27FC236}">
              <a16:creationId xmlns:a16="http://schemas.microsoft.com/office/drawing/2014/main" id="{F0F27A06-C007-4B42-8450-81EE217AC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2" name="Picture 39" descr="clear">
          <a:extLst>
            <a:ext uri="{FF2B5EF4-FFF2-40B4-BE49-F238E27FC236}">
              <a16:creationId xmlns:a16="http://schemas.microsoft.com/office/drawing/2014/main" id="{5268BE21-A58A-4BF2-AD41-D81E30272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3" name="Picture 40" descr="clear">
          <a:extLst>
            <a:ext uri="{FF2B5EF4-FFF2-40B4-BE49-F238E27FC236}">
              <a16:creationId xmlns:a16="http://schemas.microsoft.com/office/drawing/2014/main" id="{7011C5A6-1F58-4F2F-BA8B-4A6932C0A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4" name="Picture 41" descr="clear">
          <a:extLst>
            <a:ext uri="{FF2B5EF4-FFF2-40B4-BE49-F238E27FC236}">
              <a16:creationId xmlns:a16="http://schemas.microsoft.com/office/drawing/2014/main" id="{54A31329-D4B7-4082-A590-B3F89F94D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xdr:row>
      <xdr:rowOff>0</xdr:rowOff>
    </xdr:from>
    <xdr:to>
      <xdr:col>4</xdr:col>
      <xdr:colOff>9525</xdr:colOff>
      <xdr:row>11</xdr:row>
      <xdr:rowOff>0</xdr:rowOff>
    </xdr:to>
    <xdr:pic>
      <xdr:nvPicPr>
        <xdr:cNvPr id="55" name="Picture 42" descr="clear">
          <a:extLst>
            <a:ext uri="{FF2B5EF4-FFF2-40B4-BE49-F238E27FC236}">
              <a16:creationId xmlns:a16="http://schemas.microsoft.com/office/drawing/2014/main" id="{EFBFC3B4-7F95-4D27-9964-A8CAB3D5C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52482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62</xdr:row>
      <xdr:rowOff>0</xdr:rowOff>
    </xdr:from>
    <xdr:ext cx="9525" cy="0"/>
    <xdr:pic>
      <xdr:nvPicPr>
        <xdr:cNvPr id="80" name="Picture 21" descr="clear">
          <a:extLst>
            <a:ext uri="{FF2B5EF4-FFF2-40B4-BE49-F238E27FC236}">
              <a16:creationId xmlns:a16="http://schemas.microsoft.com/office/drawing/2014/main" id="{C9D4968A-08D3-4F56-B8EB-6DB1A0F10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62</xdr:row>
      <xdr:rowOff>0</xdr:rowOff>
    </xdr:from>
    <xdr:ext cx="9525" cy="0"/>
    <xdr:pic>
      <xdr:nvPicPr>
        <xdr:cNvPr id="81" name="Picture 22" descr="clear">
          <a:extLst>
            <a:ext uri="{FF2B5EF4-FFF2-40B4-BE49-F238E27FC236}">
              <a16:creationId xmlns:a16="http://schemas.microsoft.com/office/drawing/2014/main" id="{F3B9232B-FAD3-4DB7-B395-761D4B48E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62</xdr:row>
      <xdr:rowOff>0</xdr:rowOff>
    </xdr:from>
    <xdr:ext cx="9525" cy="0"/>
    <xdr:pic>
      <xdr:nvPicPr>
        <xdr:cNvPr id="82" name="Picture 23" descr="clear">
          <a:extLst>
            <a:ext uri="{FF2B5EF4-FFF2-40B4-BE49-F238E27FC236}">
              <a16:creationId xmlns:a16="http://schemas.microsoft.com/office/drawing/2014/main" id="{E380BBA4-4172-4BEF-A315-861DE892E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62</xdr:row>
      <xdr:rowOff>0</xdr:rowOff>
    </xdr:from>
    <xdr:ext cx="9525" cy="0"/>
    <xdr:pic>
      <xdr:nvPicPr>
        <xdr:cNvPr id="83" name="Picture 24" descr="clear">
          <a:extLst>
            <a:ext uri="{FF2B5EF4-FFF2-40B4-BE49-F238E27FC236}">
              <a16:creationId xmlns:a16="http://schemas.microsoft.com/office/drawing/2014/main" id="{656168F9-5F30-41EB-9E74-0C38B3220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62</xdr:row>
      <xdr:rowOff>0</xdr:rowOff>
    </xdr:from>
    <xdr:ext cx="9525" cy="0"/>
    <xdr:pic>
      <xdr:nvPicPr>
        <xdr:cNvPr id="84" name="Picture 25" descr="clear">
          <a:extLst>
            <a:ext uri="{FF2B5EF4-FFF2-40B4-BE49-F238E27FC236}">
              <a16:creationId xmlns:a16="http://schemas.microsoft.com/office/drawing/2014/main" id="{1B07E28E-FB4B-4160-8938-AA931B1C1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62</xdr:row>
      <xdr:rowOff>0</xdr:rowOff>
    </xdr:from>
    <xdr:ext cx="9525" cy="0"/>
    <xdr:pic>
      <xdr:nvPicPr>
        <xdr:cNvPr id="85" name="Picture 21" descr="clear">
          <a:extLst>
            <a:ext uri="{FF2B5EF4-FFF2-40B4-BE49-F238E27FC236}">
              <a16:creationId xmlns:a16="http://schemas.microsoft.com/office/drawing/2014/main" id="{DFFAEC63-6A90-4075-B57F-FFFCB29E2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62</xdr:row>
      <xdr:rowOff>0</xdr:rowOff>
    </xdr:from>
    <xdr:ext cx="9525" cy="0"/>
    <xdr:pic>
      <xdr:nvPicPr>
        <xdr:cNvPr id="86" name="Picture 22" descr="clear">
          <a:extLst>
            <a:ext uri="{FF2B5EF4-FFF2-40B4-BE49-F238E27FC236}">
              <a16:creationId xmlns:a16="http://schemas.microsoft.com/office/drawing/2014/main" id="{EA0C1EB9-1504-432C-8A80-DA62F2CA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62</xdr:row>
      <xdr:rowOff>0</xdr:rowOff>
    </xdr:from>
    <xdr:ext cx="9525" cy="0"/>
    <xdr:pic>
      <xdr:nvPicPr>
        <xdr:cNvPr id="87" name="Picture 23" descr="clear">
          <a:extLst>
            <a:ext uri="{FF2B5EF4-FFF2-40B4-BE49-F238E27FC236}">
              <a16:creationId xmlns:a16="http://schemas.microsoft.com/office/drawing/2014/main" id="{B73B61F6-804B-4086-870A-51114BB4F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62</xdr:row>
      <xdr:rowOff>0</xdr:rowOff>
    </xdr:from>
    <xdr:ext cx="9525" cy="0"/>
    <xdr:pic>
      <xdr:nvPicPr>
        <xdr:cNvPr id="88" name="Picture 24" descr="clear">
          <a:extLst>
            <a:ext uri="{FF2B5EF4-FFF2-40B4-BE49-F238E27FC236}">
              <a16:creationId xmlns:a16="http://schemas.microsoft.com/office/drawing/2014/main" id="{AD9B5479-5C67-40F3-B4E9-8AC51A65C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62</xdr:row>
      <xdr:rowOff>0</xdr:rowOff>
    </xdr:from>
    <xdr:ext cx="9525" cy="0"/>
    <xdr:pic>
      <xdr:nvPicPr>
        <xdr:cNvPr id="89" name="Picture 25" descr="clear">
          <a:extLst>
            <a:ext uri="{FF2B5EF4-FFF2-40B4-BE49-F238E27FC236}">
              <a16:creationId xmlns:a16="http://schemas.microsoft.com/office/drawing/2014/main" id="{C14D9385-A551-4665-A3A3-FDCAE72A3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14875" y="4893469"/>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1825999" cy="463924"/>
        </a:xfrm>
        <a:prstGeom prst="rect">
          <a:avLst/>
        </a:prstGeom>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9525</xdr:colOff>
      <xdr:row>6</xdr:row>
      <xdr:rowOff>0</xdr:rowOff>
    </xdr:to>
    <xdr:pic>
      <xdr:nvPicPr>
        <xdr:cNvPr id="2" name="Picture 16" descr="clear">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3" name="Picture 17" descr="clear">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4" name="Picture 18" descr="clear">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5" name="Picture 19" descr="clear">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6" name="Picture 20" descr="clear">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028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7" name="Picture 21" descr="clear">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8" name="Picture 22" descr="clear">
          <a:extLst>
            <a:ext uri="{FF2B5EF4-FFF2-40B4-BE49-F238E27FC236}">
              <a16:creationId xmlns:a16="http://schemas.microsoft.com/office/drawing/2014/main" id="{00000000-0008-0000-1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9" name="Picture 23" descr="clear">
          <a:extLst>
            <a:ext uri="{FF2B5EF4-FFF2-40B4-BE49-F238E27FC236}">
              <a16:creationId xmlns:a16="http://schemas.microsoft.com/office/drawing/2014/main" id="{00000000-0008-0000-1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0" name="Picture 24" descr="clear">
          <a:extLst>
            <a:ext uri="{FF2B5EF4-FFF2-40B4-BE49-F238E27FC236}">
              <a16:creationId xmlns:a16="http://schemas.microsoft.com/office/drawing/2014/main" id="{00000000-0008-0000-1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1" name="Picture 25" descr="clear">
          <a:extLst>
            <a:ext uri="{FF2B5EF4-FFF2-40B4-BE49-F238E27FC236}">
              <a16:creationId xmlns:a16="http://schemas.microsoft.com/office/drawing/2014/main" id="{00000000-0008-0000-1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36004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2" name="Picture 26" descr="clear">
          <a:extLst>
            <a:ext uri="{FF2B5EF4-FFF2-40B4-BE49-F238E27FC236}">
              <a16:creationId xmlns:a16="http://schemas.microsoft.com/office/drawing/2014/main" id="{00000000-0008-0000-1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3" name="Picture 27" descr="clear">
          <a:extLst>
            <a:ext uri="{FF2B5EF4-FFF2-40B4-BE49-F238E27FC236}">
              <a16:creationId xmlns:a16="http://schemas.microsoft.com/office/drawing/2014/main" id="{00000000-0008-0000-1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4" name="Picture 28" descr="clear">
          <a:extLst>
            <a:ext uri="{FF2B5EF4-FFF2-40B4-BE49-F238E27FC236}">
              <a16:creationId xmlns:a16="http://schemas.microsoft.com/office/drawing/2014/main" id="{00000000-0008-0000-1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5" name="Picture 29" descr="clear">
          <a:extLst>
            <a:ext uri="{FF2B5EF4-FFF2-40B4-BE49-F238E27FC236}">
              <a16:creationId xmlns:a16="http://schemas.microsoft.com/office/drawing/2014/main" id="{00000000-0008-0000-1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6" name="Picture 30" descr="clear">
          <a:extLst>
            <a:ext uri="{FF2B5EF4-FFF2-40B4-BE49-F238E27FC236}">
              <a16:creationId xmlns:a16="http://schemas.microsoft.com/office/drawing/2014/main" id="{00000000-0008-0000-15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4171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7" name="Picture 31" descr="clear">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8" name="Picture 32" descr="clear">
          <a:extLst>
            <a:ext uri="{FF2B5EF4-FFF2-40B4-BE49-F238E27FC236}">
              <a16:creationId xmlns:a16="http://schemas.microsoft.com/office/drawing/2014/main" id="{00000000-0008-0000-1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9" name="Picture 33" descr="clear">
          <a:extLst>
            <a:ext uri="{FF2B5EF4-FFF2-40B4-BE49-F238E27FC236}">
              <a16:creationId xmlns:a16="http://schemas.microsoft.com/office/drawing/2014/main" id="{00000000-0008-0000-15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0" name="Picture 34" descr="clear">
          <a:extLst>
            <a:ext uri="{FF2B5EF4-FFF2-40B4-BE49-F238E27FC236}">
              <a16:creationId xmlns:a16="http://schemas.microsoft.com/office/drawing/2014/main" id="{00000000-0008-0000-1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1" name="Picture 35" descr="clear">
          <a:extLst>
            <a:ext uri="{FF2B5EF4-FFF2-40B4-BE49-F238E27FC236}">
              <a16:creationId xmlns:a16="http://schemas.microsoft.com/office/drawing/2014/main" id="{00000000-0008-0000-1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2" name="Picture 36" descr="clear">
          <a:extLst>
            <a:ext uri="{FF2B5EF4-FFF2-40B4-BE49-F238E27FC236}">
              <a16:creationId xmlns:a16="http://schemas.microsoft.com/office/drawing/2014/main" id="{00000000-0008-0000-15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3" name="Picture 37" descr="clear">
          <a:extLst>
            <a:ext uri="{FF2B5EF4-FFF2-40B4-BE49-F238E27FC236}">
              <a16:creationId xmlns:a16="http://schemas.microsoft.com/office/drawing/2014/main" id="{00000000-0008-0000-15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4" name="Picture 38" descr="clear">
          <a:extLst>
            <a:ext uri="{FF2B5EF4-FFF2-40B4-BE49-F238E27FC236}">
              <a16:creationId xmlns:a16="http://schemas.microsoft.com/office/drawing/2014/main" id="{00000000-0008-0000-15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5" name="Picture 39" descr="clear">
          <a:extLst>
            <a:ext uri="{FF2B5EF4-FFF2-40B4-BE49-F238E27FC236}">
              <a16:creationId xmlns:a16="http://schemas.microsoft.com/office/drawing/2014/main" id="{00000000-0008-0000-15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6" name="Picture 40" descr="clear">
          <a:extLst>
            <a:ext uri="{FF2B5EF4-FFF2-40B4-BE49-F238E27FC236}">
              <a16:creationId xmlns:a16="http://schemas.microsoft.com/office/drawing/2014/main" id="{00000000-0008-0000-15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7" name="Picture 41" descr="clear">
          <a:extLst>
            <a:ext uri="{FF2B5EF4-FFF2-40B4-BE49-F238E27FC236}">
              <a16:creationId xmlns:a16="http://schemas.microsoft.com/office/drawing/2014/main" id="{00000000-0008-0000-15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8" name="Picture 42" descr="clear">
          <a:extLst>
            <a:ext uri="{FF2B5EF4-FFF2-40B4-BE49-F238E27FC236}">
              <a16:creationId xmlns:a16="http://schemas.microsoft.com/office/drawing/2014/main" id="{00000000-0008-0000-15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53149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xdr:row>
      <xdr:rowOff>0</xdr:rowOff>
    </xdr:from>
    <xdr:to>
      <xdr:col>4</xdr:col>
      <xdr:colOff>9525</xdr:colOff>
      <xdr:row>21</xdr:row>
      <xdr:rowOff>9525</xdr:rowOff>
    </xdr:to>
    <xdr:pic>
      <xdr:nvPicPr>
        <xdr:cNvPr id="29" name="Picture 28" descr="clear">
          <a:extLst>
            <a:ext uri="{FF2B5EF4-FFF2-40B4-BE49-F238E27FC236}">
              <a16:creationId xmlns:a16="http://schemas.microsoft.com/office/drawing/2014/main" id="{39CF3774-4047-4E15-BAAE-687EA1073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xdr:row>
      <xdr:rowOff>0</xdr:rowOff>
    </xdr:from>
    <xdr:to>
      <xdr:col>4</xdr:col>
      <xdr:colOff>9525</xdr:colOff>
      <xdr:row>21</xdr:row>
      <xdr:rowOff>9525</xdr:rowOff>
    </xdr:to>
    <xdr:pic>
      <xdr:nvPicPr>
        <xdr:cNvPr id="30" name="Picture 29" descr="clear">
          <a:extLst>
            <a:ext uri="{FF2B5EF4-FFF2-40B4-BE49-F238E27FC236}">
              <a16:creationId xmlns:a16="http://schemas.microsoft.com/office/drawing/2014/main" id="{350BF116-949A-45A2-90F0-ACE161F64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xdr:row>
      <xdr:rowOff>0</xdr:rowOff>
    </xdr:from>
    <xdr:to>
      <xdr:col>4</xdr:col>
      <xdr:colOff>9525</xdr:colOff>
      <xdr:row>21</xdr:row>
      <xdr:rowOff>9525</xdr:rowOff>
    </xdr:to>
    <xdr:pic>
      <xdr:nvPicPr>
        <xdr:cNvPr id="31" name="Picture 30" descr="clear">
          <a:extLst>
            <a:ext uri="{FF2B5EF4-FFF2-40B4-BE49-F238E27FC236}">
              <a16:creationId xmlns:a16="http://schemas.microsoft.com/office/drawing/2014/main" id="{9CF07AD1-7DE5-416B-9644-DCAC55B0F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7249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95251</xdr:colOff>
      <xdr:row>72</xdr:row>
      <xdr:rowOff>9525</xdr:rowOff>
    </xdr:from>
    <xdr:to>
      <xdr:col>6</xdr:col>
      <xdr:colOff>864151</xdr:colOff>
      <xdr:row>87</xdr:row>
      <xdr:rowOff>32025</xdr:rowOff>
    </xdr:to>
    <xdr:graphicFrame macro="">
      <xdr:nvGraphicFramePr>
        <xdr:cNvPr id="2" name="Chart 4">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72</xdr:row>
      <xdr:rowOff>0</xdr:rowOff>
    </xdr:from>
    <xdr:to>
      <xdr:col>10</xdr:col>
      <xdr:colOff>906375</xdr:colOff>
      <xdr:row>87</xdr:row>
      <xdr:rowOff>22500</xdr:rowOff>
    </xdr:to>
    <xdr:graphicFrame macro="">
      <xdr:nvGraphicFramePr>
        <xdr:cNvPr id="3" name="Chart 5">
          <a:extLst>
            <a:ext uri="{FF2B5EF4-FFF2-40B4-BE49-F238E27FC236}">
              <a16:creationId xmlns:a16="http://schemas.microsoft.com/office/drawing/2014/main" id="{00000000-0008-0000-1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85726</xdr:colOff>
      <xdr:row>91</xdr:row>
      <xdr:rowOff>180975</xdr:rowOff>
    </xdr:from>
    <xdr:to>
      <xdr:col>6</xdr:col>
      <xdr:colOff>854626</xdr:colOff>
      <xdr:row>107</xdr:row>
      <xdr:rowOff>12975</xdr:rowOff>
    </xdr:to>
    <xdr:graphicFrame macro="">
      <xdr:nvGraphicFramePr>
        <xdr:cNvPr id="4" name="Chart 6">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85725</xdr:colOff>
      <xdr:row>111</xdr:row>
      <xdr:rowOff>171451</xdr:rowOff>
    </xdr:from>
    <xdr:to>
      <xdr:col>6</xdr:col>
      <xdr:colOff>854625</xdr:colOff>
      <xdr:row>127</xdr:row>
      <xdr:rowOff>3451</xdr:rowOff>
    </xdr:to>
    <xdr:graphicFrame macro="">
      <xdr:nvGraphicFramePr>
        <xdr:cNvPr id="5" name="Chart 9">
          <a:extLst>
            <a:ext uri="{FF2B5EF4-FFF2-40B4-BE49-F238E27FC236}">
              <a16:creationId xmlns:a16="http://schemas.microsoft.com/office/drawing/2014/main" id="{00000000-0008-0000-1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600075</xdr:colOff>
      <xdr:row>91</xdr:row>
      <xdr:rowOff>180975</xdr:rowOff>
    </xdr:from>
    <xdr:to>
      <xdr:col>10</xdr:col>
      <xdr:colOff>896850</xdr:colOff>
      <xdr:row>107</xdr:row>
      <xdr:rowOff>12975</xdr:rowOff>
    </xdr:to>
    <xdr:graphicFrame macro="">
      <xdr:nvGraphicFramePr>
        <xdr:cNvPr id="6" name="Chart 10">
          <a:extLst>
            <a:ext uri="{FF2B5EF4-FFF2-40B4-BE49-F238E27FC236}">
              <a16:creationId xmlns:a16="http://schemas.microsoft.com/office/drawing/2014/main" id="{00000000-0008-0000-1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600075</xdr:colOff>
      <xdr:row>111</xdr:row>
      <xdr:rowOff>171450</xdr:rowOff>
    </xdr:from>
    <xdr:to>
      <xdr:col>10</xdr:col>
      <xdr:colOff>896850</xdr:colOff>
      <xdr:row>127</xdr:row>
      <xdr:rowOff>3450</xdr:rowOff>
    </xdr:to>
    <xdr:graphicFrame macro="">
      <xdr:nvGraphicFramePr>
        <xdr:cNvPr id="7" name="Chart 11">
          <a:extLst>
            <a:ext uri="{FF2B5EF4-FFF2-40B4-BE49-F238E27FC236}">
              <a16:creationId xmlns:a16="http://schemas.microsoft.com/office/drawing/2014/main" id="{00000000-0008-0000-1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238125</xdr:colOff>
      <xdr:row>51</xdr:row>
      <xdr:rowOff>85725</xdr:rowOff>
    </xdr:from>
    <xdr:to>
      <xdr:col>8</xdr:col>
      <xdr:colOff>957225</xdr:colOff>
      <xdr:row>60</xdr:row>
      <xdr:rowOff>171225</xdr:rowOff>
    </xdr:to>
    <xdr:graphicFrame macro="">
      <xdr:nvGraphicFramePr>
        <xdr:cNvPr id="8" name="Chart 1">
          <a:extLst>
            <a:ext uri="{FF2B5EF4-FFF2-40B4-BE49-F238E27FC236}">
              <a16:creationId xmlns:a16="http://schemas.microsoft.com/office/drawing/2014/main" id="{00000000-0008-0000-1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9525</xdr:colOff>
      <xdr:row>4</xdr:row>
      <xdr:rowOff>0</xdr:rowOff>
    </xdr:to>
    <xdr:pic>
      <xdr:nvPicPr>
        <xdr:cNvPr id="2" name="Picture 16" descr="clear">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3" name="Picture 17" descr="clear">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4" name="Picture 18" descr="clear">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5" name="Picture 19" descr="clear">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6" name="Picture 20" descr="clear">
          <a:extLst>
            <a:ext uri="{FF2B5EF4-FFF2-40B4-BE49-F238E27FC236}">
              <a16:creationId xmlns:a16="http://schemas.microsoft.com/office/drawing/2014/main" id="{00000000-0008-0000-1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7" name="Picture 21" descr="clear">
          <a:extLst>
            <a:ext uri="{FF2B5EF4-FFF2-40B4-BE49-F238E27FC236}">
              <a16:creationId xmlns:a16="http://schemas.microsoft.com/office/drawing/2014/main" id="{00000000-0008-0000-1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8" name="Picture 22" descr="clear">
          <a:extLst>
            <a:ext uri="{FF2B5EF4-FFF2-40B4-BE49-F238E27FC236}">
              <a16:creationId xmlns:a16="http://schemas.microsoft.com/office/drawing/2014/main" id="{00000000-0008-0000-1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9" name="Picture 23" descr="clear">
          <a:extLst>
            <a:ext uri="{FF2B5EF4-FFF2-40B4-BE49-F238E27FC236}">
              <a16:creationId xmlns:a16="http://schemas.microsoft.com/office/drawing/2014/main" id="{00000000-0008-0000-18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0" name="Picture 24" descr="clear">
          <a:extLst>
            <a:ext uri="{FF2B5EF4-FFF2-40B4-BE49-F238E27FC236}">
              <a16:creationId xmlns:a16="http://schemas.microsoft.com/office/drawing/2014/main" id="{00000000-0008-0000-18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1" name="Picture 25" descr="clear">
          <a:extLst>
            <a:ext uri="{FF2B5EF4-FFF2-40B4-BE49-F238E27FC236}">
              <a16:creationId xmlns:a16="http://schemas.microsoft.com/office/drawing/2014/main" id="{00000000-0008-0000-18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2" name="Picture 26" descr="clear">
          <a:extLst>
            <a:ext uri="{FF2B5EF4-FFF2-40B4-BE49-F238E27FC236}">
              <a16:creationId xmlns:a16="http://schemas.microsoft.com/office/drawing/2014/main" id="{00000000-0008-0000-18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3" name="Picture 27" descr="clear">
          <a:extLst>
            <a:ext uri="{FF2B5EF4-FFF2-40B4-BE49-F238E27FC236}">
              <a16:creationId xmlns:a16="http://schemas.microsoft.com/office/drawing/2014/main" id="{00000000-0008-0000-18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4" name="Picture 28" descr="clear">
          <a:extLst>
            <a:ext uri="{FF2B5EF4-FFF2-40B4-BE49-F238E27FC236}">
              <a16:creationId xmlns:a16="http://schemas.microsoft.com/office/drawing/2014/main" id="{00000000-0008-0000-1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5" name="Picture 29" descr="clear">
          <a:extLst>
            <a:ext uri="{FF2B5EF4-FFF2-40B4-BE49-F238E27FC236}">
              <a16:creationId xmlns:a16="http://schemas.microsoft.com/office/drawing/2014/main" id="{00000000-0008-0000-18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6" name="Picture 30" descr="clear">
          <a:extLst>
            <a:ext uri="{FF2B5EF4-FFF2-40B4-BE49-F238E27FC236}">
              <a16:creationId xmlns:a16="http://schemas.microsoft.com/office/drawing/2014/main" id="{00000000-0008-0000-1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7" name="Picture 31" descr="clear">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8" name="Picture 32" descr="clear">
          <a:extLst>
            <a:ext uri="{FF2B5EF4-FFF2-40B4-BE49-F238E27FC236}">
              <a16:creationId xmlns:a16="http://schemas.microsoft.com/office/drawing/2014/main" id="{00000000-0008-0000-1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9" name="Picture 33" descr="clear">
          <a:extLst>
            <a:ext uri="{FF2B5EF4-FFF2-40B4-BE49-F238E27FC236}">
              <a16:creationId xmlns:a16="http://schemas.microsoft.com/office/drawing/2014/main" id="{00000000-0008-0000-18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0" name="Picture 34" descr="clear">
          <a:extLst>
            <a:ext uri="{FF2B5EF4-FFF2-40B4-BE49-F238E27FC236}">
              <a16:creationId xmlns:a16="http://schemas.microsoft.com/office/drawing/2014/main" id="{00000000-0008-0000-1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1" name="Picture 35" descr="clear">
          <a:extLst>
            <a:ext uri="{FF2B5EF4-FFF2-40B4-BE49-F238E27FC236}">
              <a16:creationId xmlns:a16="http://schemas.microsoft.com/office/drawing/2014/main" id="{00000000-0008-0000-18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2" name="Picture 36" descr="clear">
          <a:extLst>
            <a:ext uri="{FF2B5EF4-FFF2-40B4-BE49-F238E27FC236}">
              <a16:creationId xmlns:a16="http://schemas.microsoft.com/office/drawing/2014/main" id="{00000000-0008-0000-18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3" name="Picture 37" descr="clear">
          <a:extLst>
            <a:ext uri="{FF2B5EF4-FFF2-40B4-BE49-F238E27FC236}">
              <a16:creationId xmlns:a16="http://schemas.microsoft.com/office/drawing/2014/main" id="{00000000-0008-0000-18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4" name="Picture 38" descr="clear">
          <a:extLst>
            <a:ext uri="{FF2B5EF4-FFF2-40B4-BE49-F238E27FC236}">
              <a16:creationId xmlns:a16="http://schemas.microsoft.com/office/drawing/2014/main" id="{00000000-0008-0000-18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5" name="Picture 39" descr="clear">
          <a:extLst>
            <a:ext uri="{FF2B5EF4-FFF2-40B4-BE49-F238E27FC236}">
              <a16:creationId xmlns:a16="http://schemas.microsoft.com/office/drawing/2014/main" id="{00000000-0008-0000-18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6" name="Picture 40" descr="clear">
          <a:extLst>
            <a:ext uri="{FF2B5EF4-FFF2-40B4-BE49-F238E27FC236}">
              <a16:creationId xmlns:a16="http://schemas.microsoft.com/office/drawing/2014/main" id="{00000000-0008-0000-1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7" name="Picture 41" descr="clear">
          <a:extLst>
            <a:ext uri="{FF2B5EF4-FFF2-40B4-BE49-F238E27FC236}">
              <a16:creationId xmlns:a16="http://schemas.microsoft.com/office/drawing/2014/main" id="{00000000-0008-0000-18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8" name="Picture 42" descr="clear">
          <a:extLst>
            <a:ext uri="{FF2B5EF4-FFF2-40B4-BE49-F238E27FC236}">
              <a16:creationId xmlns:a16="http://schemas.microsoft.com/office/drawing/2014/main" id="{00000000-0008-0000-18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476251</xdr:colOff>
      <xdr:row>74</xdr:row>
      <xdr:rowOff>66675</xdr:rowOff>
    </xdr:from>
    <xdr:to>
      <xdr:col>6</xdr:col>
      <xdr:colOff>1045126</xdr:colOff>
      <xdr:row>89</xdr:row>
      <xdr:rowOff>89175</xdr:rowOff>
    </xdr:to>
    <xdr:graphicFrame macro="">
      <xdr:nvGraphicFramePr>
        <xdr:cNvPr id="2" name="Chart 3">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476250</xdr:colOff>
      <xdr:row>74</xdr:row>
      <xdr:rowOff>66675</xdr:rowOff>
    </xdr:from>
    <xdr:to>
      <xdr:col>10</xdr:col>
      <xdr:colOff>573000</xdr:colOff>
      <xdr:row>89</xdr:row>
      <xdr:rowOff>89175</xdr:rowOff>
    </xdr:to>
    <xdr:graphicFrame macro="">
      <xdr:nvGraphicFramePr>
        <xdr:cNvPr id="3" name="Chart 5">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485775</xdr:colOff>
      <xdr:row>95</xdr:row>
      <xdr:rowOff>104775</xdr:rowOff>
    </xdr:from>
    <xdr:to>
      <xdr:col>7</xdr:col>
      <xdr:colOff>6900</xdr:colOff>
      <xdr:row>110</xdr:row>
      <xdr:rowOff>127275</xdr:rowOff>
    </xdr:to>
    <xdr:graphicFrame macro="">
      <xdr:nvGraphicFramePr>
        <xdr:cNvPr id="4" name="Chart 6">
          <a:extLst>
            <a:ext uri="{FF2B5EF4-FFF2-40B4-BE49-F238E27FC236}">
              <a16:creationId xmlns:a16="http://schemas.microsoft.com/office/drawing/2014/main"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457199</xdr:colOff>
      <xdr:row>115</xdr:row>
      <xdr:rowOff>171451</xdr:rowOff>
    </xdr:from>
    <xdr:to>
      <xdr:col>6</xdr:col>
      <xdr:colOff>1026074</xdr:colOff>
      <xdr:row>131</xdr:row>
      <xdr:rowOff>3451</xdr:rowOff>
    </xdr:to>
    <xdr:graphicFrame macro="">
      <xdr:nvGraphicFramePr>
        <xdr:cNvPr id="5" name="Chart 7">
          <a:extLst>
            <a:ext uri="{FF2B5EF4-FFF2-40B4-BE49-F238E27FC236}">
              <a16:creationId xmlns:a16="http://schemas.microsoft.com/office/drawing/2014/main"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485775</xdr:colOff>
      <xdr:row>95</xdr:row>
      <xdr:rowOff>104775</xdr:rowOff>
    </xdr:from>
    <xdr:to>
      <xdr:col>10</xdr:col>
      <xdr:colOff>582525</xdr:colOff>
      <xdr:row>110</xdr:row>
      <xdr:rowOff>127275</xdr:rowOff>
    </xdr:to>
    <xdr:graphicFrame macro="">
      <xdr:nvGraphicFramePr>
        <xdr:cNvPr id="6" name="Chart 8">
          <a:extLst>
            <a:ext uri="{FF2B5EF4-FFF2-40B4-BE49-F238E27FC236}">
              <a16:creationId xmlns:a16="http://schemas.microsoft.com/office/drawing/2014/main"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457200</xdr:colOff>
      <xdr:row>115</xdr:row>
      <xdr:rowOff>171450</xdr:rowOff>
    </xdr:from>
    <xdr:to>
      <xdr:col>10</xdr:col>
      <xdr:colOff>553950</xdr:colOff>
      <xdr:row>131</xdr:row>
      <xdr:rowOff>3450</xdr:rowOff>
    </xdr:to>
    <xdr:graphicFrame macro="">
      <xdr:nvGraphicFramePr>
        <xdr:cNvPr id="7" name="Chart 9">
          <a:extLst>
            <a:ext uri="{FF2B5EF4-FFF2-40B4-BE49-F238E27FC236}">
              <a16:creationId xmlns:a16="http://schemas.microsoft.com/office/drawing/2014/main" id="{00000000-0008-0000-1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9525</xdr:colOff>
      <xdr:row>51</xdr:row>
      <xdr:rowOff>28575</xdr:rowOff>
    </xdr:from>
    <xdr:to>
      <xdr:col>8</xdr:col>
      <xdr:colOff>1028700</xdr:colOff>
      <xdr:row>60</xdr:row>
      <xdr:rowOff>114075</xdr:rowOff>
    </xdr:to>
    <xdr:graphicFrame macro="">
      <xdr:nvGraphicFramePr>
        <xdr:cNvPr id="8" name="Chart 2">
          <a:extLst>
            <a:ext uri="{FF2B5EF4-FFF2-40B4-BE49-F238E27FC236}">
              <a16:creationId xmlns:a16="http://schemas.microsoft.com/office/drawing/2014/main" id="{00000000-0008-0000-1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9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4</xdr:col>
      <xdr:colOff>9525</xdr:colOff>
      <xdr:row>6</xdr:row>
      <xdr:rowOff>0</xdr:rowOff>
    </xdr:to>
    <xdr:pic>
      <xdr:nvPicPr>
        <xdr:cNvPr id="2" name="Picture 16" descr="clear">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3" name="Picture 17" descr="clear">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4" name="Picture 18" descr="clear">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5" name="Picture 19" descr="clear">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6" name="Picture 20" descr="clear">
          <a:extLst>
            <a:ext uri="{FF2B5EF4-FFF2-40B4-BE49-F238E27FC236}">
              <a16:creationId xmlns:a16="http://schemas.microsoft.com/office/drawing/2014/main" id="{00000000-0008-0000-1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7" name="Picture 21" descr="clear">
          <a:extLst>
            <a:ext uri="{FF2B5EF4-FFF2-40B4-BE49-F238E27FC236}">
              <a16:creationId xmlns:a16="http://schemas.microsoft.com/office/drawing/2014/main" id="{00000000-0008-0000-1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8" name="Picture 22" descr="clear">
          <a:extLst>
            <a:ext uri="{FF2B5EF4-FFF2-40B4-BE49-F238E27FC236}">
              <a16:creationId xmlns:a16="http://schemas.microsoft.com/office/drawing/2014/main" id="{00000000-0008-0000-1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9" name="Picture 23" descr="clear">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0" name="Picture 24" descr="clear">
          <a:extLst>
            <a:ext uri="{FF2B5EF4-FFF2-40B4-BE49-F238E27FC236}">
              <a16:creationId xmlns:a16="http://schemas.microsoft.com/office/drawing/2014/main" id="{00000000-0008-0000-1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1" name="Picture 25" descr="clear">
          <a:extLst>
            <a:ext uri="{FF2B5EF4-FFF2-40B4-BE49-F238E27FC236}">
              <a16:creationId xmlns:a16="http://schemas.microsoft.com/office/drawing/2014/main" id="{00000000-0008-0000-1B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2" name="Picture 26" descr="clear">
          <a:extLst>
            <a:ext uri="{FF2B5EF4-FFF2-40B4-BE49-F238E27FC236}">
              <a16:creationId xmlns:a16="http://schemas.microsoft.com/office/drawing/2014/main" id="{00000000-0008-0000-1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3" name="Picture 27" descr="clear">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4" name="Picture 28" descr="clear">
          <a:extLst>
            <a:ext uri="{FF2B5EF4-FFF2-40B4-BE49-F238E27FC236}">
              <a16:creationId xmlns:a16="http://schemas.microsoft.com/office/drawing/2014/main" id="{00000000-0008-0000-1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5" name="Picture 29" descr="clear">
          <a:extLst>
            <a:ext uri="{FF2B5EF4-FFF2-40B4-BE49-F238E27FC236}">
              <a16:creationId xmlns:a16="http://schemas.microsoft.com/office/drawing/2014/main" id="{00000000-0008-0000-1B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6" name="Picture 30" descr="clear">
          <a:extLst>
            <a:ext uri="{FF2B5EF4-FFF2-40B4-BE49-F238E27FC236}">
              <a16:creationId xmlns:a16="http://schemas.microsoft.com/office/drawing/2014/main" id="{00000000-0008-0000-1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7" name="Picture 31" descr="clear">
          <a:extLst>
            <a:ext uri="{FF2B5EF4-FFF2-40B4-BE49-F238E27FC236}">
              <a16:creationId xmlns:a16="http://schemas.microsoft.com/office/drawing/2014/main" id="{00000000-0008-0000-1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8" name="Picture 32" descr="clear">
          <a:extLst>
            <a:ext uri="{FF2B5EF4-FFF2-40B4-BE49-F238E27FC236}">
              <a16:creationId xmlns:a16="http://schemas.microsoft.com/office/drawing/2014/main" id="{00000000-0008-0000-1B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19" name="Picture 33" descr="clear">
          <a:extLst>
            <a:ext uri="{FF2B5EF4-FFF2-40B4-BE49-F238E27FC236}">
              <a16:creationId xmlns:a16="http://schemas.microsoft.com/office/drawing/2014/main" id="{00000000-0008-0000-1B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0" name="Picture 34" descr="clear">
          <a:extLst>
            <a:ext uri="{FF2B5EF4-FFF2-40B4-BE49-F238E27FC236}">
              <a16:creationId xmlns:a16="http://schemas.microsoft.com/office/drawing/2014/main" id="{00000000-0008-0000-1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1" name="Picture 35" descr="clear">
          <a:extLst>
            <a:ext uri="{FF2B5EF4-FFF2-40B4-BE49-F238E27FC236}">
              <a16:creationId xmlns:a16="http://schemas.microsoft.com/office/drawing/2014/main" id="{00000000-0008-0000-1B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2" name="Picture 36" descr="clear">
          <a:extLst>
            <a:ext uri="{FF2B5EF4-FFF2-40B4-BE49-F238E27FC236}">
              <a16:creationId xmlns:a16="http://schemas.microsoft.com/office/drawing/2014/main" id="{00000000-0008-0000-1B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3" name="Picture 37" descr="clear">
          <a:extLst>
            <a:ext uri="{FF2B5EF4-FFF2-40B4-BE49-F238E27FC236}">
              <a16:creationId xmlns:a16="http://schemas.microsoft.com/office/drawing/2014/main" id="{00000000-0008-0000-1B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4" name="Picture 38" descr="clear">
          <a:extLst>
            <a:ext uri="{FF2B5EF4-FFF2-40B4-BE49-F238E27FC236}">
              <a16:creationId xmlns:a16="http://schemas.microsoft.com/office/drawing/2014/main" id="{00000000-0008-0000-1B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5" name="Picture 39" descr="clear">
          <a:extLst>
            <a:ext uri="{FF2B5EF4-FFF2-40B4-BE49-F238E27FC236}">
              <a16:creationId xmlns:a16="http://schemas.microsoft.com/office/drawing/2014/main" id="{00000000-0008-0000-1B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6" name="Picture 40" descr="clear">
          <a:extLst>
            <a:ext uri="{FF2B5EF4-FFF2-40B4-BE49-F238E27FC236}">
              <a16:creationId xmlns:a16="http://schemas.microsoft.com/office/drawing/2014/main" id="{00000000-0008-0000-1B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7" name="Picture 41" descr="clear">
          <a:extLst>
            <a:ext uri="{FF2B5EF4-FFF2-40B4-BE49-F238E27FC236}">
              <a16:creationId xmlns:a16="http://schemas.microsoft.com/office/drawing/2014/main" id="{00000000-0008-0000-1B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6</xdr:row>
      <xdr:rowOff>0</xdr:rowOff>
    </xdr:from>
    <xdr:to>
      <xdr:col>4</xdr:col>
      <xdr:colOff>9525</xdr:colOff>
      <xdr:row>6</xdr:row>
      <xdr:rowOff>0</xdr:rowOff>
    </xdr:to>
    <xdr:pic>
      <xdr:nvPicPr>
        <xdr:cNvPr id="28" name="Picture 42" descr="clear">
          <a:extLst>
            <a:ext uri="{FF2B5EF4-FFF2-40B4-BE49-F238E27FC236}">
              <a16:creationId xmlns:a16="http://schemas.microsoft.com/office/drawing/2014/main" id="{00000000-0008-0000-1B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9525</xdr:colOff>
      <xdr:row>22</xdr:row>
      <xdr:rowOff>9525</xdr:rowOff>
    </xdr:to>
    <xdr:pic>
      <xdr:nvPicPr>
        <xdr:cNvPr id="37" name="Picture 36" descr="clear">
          <a:extLst>
            <a:ext uri="{FF2B5EF4-FFF2-40B4-BE49-F238E27FC236}">
              <a16:creationId xmlns:a16="http://schemas.microsoft.com/office/drawing/2014/main" id="{E44C769D-6235-458F-A4AF-6DF63C321B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422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9525</xdr:colOff>
      <xdr:row>22</xdr:row>
      <xdr:rowOff>9525</xdr:rowOff>
    </xdr:to>
    <xdr:pic>
      <xdr:nvPicPr>
        <xdr:cNvPr id="38" name="Picture 37" descr="clear">
          <a:extLst>
            <a:ext uri="{FF2B5EF4-FFF2-40B4-BE49-F238E27FC236}">
              <a16:creationId xmlns:a16="http://schemas.microsoft.com/office/drawing/2014/main" id="{798E7E1B-0043-44B4-9C9A-7AA57AAB2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422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9525</xdr:colOff>
      <xdr:row>22</xdr:row>
      <xdr:rowOff>9525</xdr:rowOff>
    </xdr:to>
    <xdr:pic>
      <xdr:nvPicPr>
        <xdr:cNvPr id="39" name="Picture 38" descr="clear">
          <a:extLst>
            <a:ext uri="{FF2B5EF4-FFF2-40B4-BE49-F238E27FC236}">
              <a16:creationId xmlns:a16="http://schemas.microsoft.com/office/drawing/2014/main" id="{A5128D1C-FE32-4832-827B-C330A9F15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4229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0</xdr:colOff>
      <xdr:row>42</xdr:row>
      <xdr:rowOff>0</xdr:rowOff>
    </xdr:from>
    <xdr:to>
      <xdr:col>8</xdr:col>
      <xdr:colOff>990600</xdr:colOff>
      <xdr:row>52</xdr:row>
      <xdr:rowOff>160585</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238125</xdr:colOff>
      <xdr:row>61</xdr:row>
      <xdr:rowOff>180975</xdr:rowOff>
    </xdr:from>
    <xdr:to>
      <xdr:col>6</xdr:col>
      <xdr:colOff>807000</xdr:colOff>
      <xdr:row>77</xdr:row>
      <xdr:rowOff>12975</xdr:rowOff>
    </xdr:to>
    <xdr:graphicFrame macro="">
      <xdr:nvGraphicFramePr>
        <xdr:cNvPr id="3" name="Chart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200026</xdr:colOff>
      <xdr:row>62</xdr:row>
      <xdr:rowOff>0</xdr:rowOff>
    </xdr:from>
    <xdr:to>
      <xdr:col>10</xdr:col>
      <xdr:colOff>296776</xdr:colOff>
      <xdr:row>77</xdr:row>
      <xdr:rowOff>22500</xdr:rowOff>
    </xdr:to>
    <xdr:graphicFrame macro="">
      <xdr:nvGraphicFramePr>
        <xdr:cNvPr id="4" name="Chart 3">
          <a:extLst>
            <a:ext uri="{FF2B5EF4-FFF2-40B4-BE49-F238E27FC236}">
              <a16:creationId xmlns:a16="http://schemas.microsoft.com/office/drawing/2014/main" id="{00000000-0008-0000-1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219075</xdr:colOff>
      <xdr:row>80</xdr:row>
      <xdr:rowOff>171450</xdr:rowOff>
    </xdr:from>
    <xdr:to>
      <xdr:col>6</xdr:col>
      <xdr:colOff>787950</xdr:colOff>
      <xdr:row>96</xdr:row>
      <xdr:rowOff>3450</xdr:rowOff>
    </xdr:to>
    <xdr:graphicFrame macro="">
      <xdr:nvGraphicFramePr>
        <xdr:cNvPr id="5" name="Chart 4">
          <a:extLst>
            <a:ext uri="{FF2B5EF4-FFF2-40B4-BE49-F238E27FC236}">
              <a16:creationId xmlns:a16="http://schemas.microsoft.com/office/drawing/2014/main" id="{00000000-0008-0000-1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190500</xdr:colOff>
      <xdr:row>81</xdr:row>
      <xdr:rowOff>0</xdr:rowOff>
    </xdr:from>
    <xdr:to>
      <xdr:col>10</xdr:col>
      <xdr:colOff>287250</xdr:colOff>
      <xdr:row>96</xdr:row>
      <xdr:rowOff>22500</xdr:rowOff>
    </xdr:to>
    <xdr:graphicFrame macro="">
      <xdr:nvGraphicFramePr>
        <xdr:cNvPr id="6" name="Chart 5">
          <a:extLst>
            <a:ext uri="{FF2B5EF4-FFF2-40B4-BE49-F238E27FC236}">
              <a16:creationId xmlns:a16="http://schemas.microsoft.com/office/drawing/2014/main" id="{00000000-0008-0000-1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66675</xdr:colOff>
      <xdr:row>101</xdr:row>
      <xdr:rowOff>9525</xdr:rowOff>
    </xdr:from>
    <xdr:to>
      <xdr:col>10</xdr:col>
      <xdr:colOff>163425</xdr:colOff>
      <xdr:row>116</xdr:row>
      <xdr:rowOff>32025</xdr:rowOff>
    </xdr:to>
    <xdr:graphicFrame macro="">
      <xdr:nvGraphicFramePr>
        <xdr:cNvPr id="7" name="Chart 6">
          <a:extLst>
            <a:ext uri="{FF2B5EF4-FFF2-40B4-BE49-F238E27FC236}">
              <a16:creationId xmlns:a16="http://schemas.microsoft.com/office/drawing/2014/main" id="{00000000-0008-0000-1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304800</xdr:colOff>
      <xdr:row>101</xdr:row>
      <xdr:rowOff>9526</xdr:rowOff>
    </xdr:from>
    <xdr:to>
      <xdr:col>6</xdr:col>
      <xdr:colOff>873675</xdr:colOff>
      <xdr:row>116</xdr:row>
      <xdr:rowOff>32026</xdr:rowOff>
    </xdr:to>
    <xdr:graphicFrame macro="">
      <xdr:nvGraphicFramePr>
        <xdr:cNvPr id="8" name="Chart 7">
          <a:extLst>
            <a:ext uri="{FF2B5EF4-FFF2-40B4-BE49-F238E27FC236}">
              <a16:creationId xmlns:a16="http://schemas.microsoft.com/office/drawing/2014/main" id="{00000000-0008-0000-1C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9" name="Picture 8">
          <a:extLst>
            <a:ext uri="{FF2B5EF4-FFF2-40B4-BE49-F238E27FC236}">
              <a16:creationId xmlns:a16="http://schemas.microsoft.com/office/drawing/2014/main" id="{00000000-0008-0000-1C00-000009000000}"/>
            </a:ext>
          </a:extLst>
        </xdr:cNvPr>
        <xdr:cNvPicPr>
          <a:picLocks noChangeAspect="1"/>
        </xdr:cNvPicPr>
      </xdr:nvPicPr>
      <xdr:blipFill>
        <a:blip xmlns:r="http://schemas.openxmlformats.org/officeDocument/2006/relationships" r:embed="rId8"/>
        <a:stretch>
          <a:fillRect/>
        </a:stretch>
      </xdr:blipFill>
      <xdr:spPr>
        <a:xfrm>
          <a:off x="0" y="0"/>
          <a:ext cx="1819275" cy="457200"/>
        </a:xfrm>
        <a:prstGeom prst="rect">
          <a:avLst/>
        </a:prstGeom>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428625</xdr:colOff>
      <xdr:row>2</xdr:row>
      <xdr:rowOff>38100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1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1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1E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1E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1E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1E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1E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1E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1E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1E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1E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1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1E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1E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1E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1E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1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1E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1E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1E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1E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1E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1E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1E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590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24</xdr:row>
      <xdr:rowOff>0</xdr:rowOff>
    </xdr:from>
    <xdr:to>
      <xdr:col>4</xdr:col>
      <xdr:colOff>9525</xdr:colOff>
      <xdr:row>24</xdr:row>
      <xdr:rowOff>9525</xdr:rowOff>
    </xdr:to>
    <xdr:pic>
      <xdr:nvPicPr>
        <xdr:cNvPr id="29" name="Picture 28" descr="clear">
          <a:extLst>
            <a:ext uri="{FF2B5EF4-FFF2-40B4-BE49-F238E27FC236}">
              <a16:creationId xmlns:a16="http://schemas.microsoft.com/office/drawing/2014/main" id="{436FF317-882B-4ACA-925A-275741CD5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24</xdr:row>
      <xdr:rowOff>0</xdr:rowOff>
    </xdr:from>
    <xdr:to>
      <xdr:col>4</xdr:col>
      <xdr:colOff>9525</xdr:colOff>
      <xdr:row>24</xdr:row>
      <xdr:rowOff>9525</xdr:rowOff>
    </xdr:to>
    <xdr:pic>
      <xdr:nvPicPr>
        <xdr:cNvPr id="30" name="Picture 29" descr="clear">
          <a:extLst>
            <a:ext uri="{FF2B5EF4-FFF2-40B4-BE49-F238E27FC236}">
              <a16:creationId xmlns:a16="http://schemas.microsoft.com/office/drawing/2014/main" id="{69E927D3-C67B-48A0-B47C-E93A95475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24</xdr:row>
      <xdr:rowOff>0</xdr:rowOff>
    </xdr:from>
    <xdr:to>
      <xdr:col>4</xdr:col>
      <xdr:colOff>9525</xdr:colOff>
      <xdr:row>24</xdr:row>
      <xdr:rowOff>9525</xdr:rowOff>
    </xdr:to>
    <xdr:pic>
      <xdr:nvPicPr>
        <xdr:cNvPr id="31" name="Picture 30" descr="clear">
          <a:extLst>
            <a:ext uri="{FF2B5EF4-FFF2-40B4-BE49-F238E27FC236}">
              <a16:creationId xmlns:a16="http://schemas.microsoft.com/office/drawing/2014/main" id="{787E7A2F-D3A5-4565-AD82-021772277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4610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0</xdr:colOff>
      <xdr:row>29</xdr:row>
      <xdr:rowOff>0</xdr:rowOff>
    </xdr:from>
    <xdr:ext cx="9525" cy="9525"/>
    <xdr:pic>
      <xdr:nvPicPr>
        <xdr:cNvPr id="32" name="Picture 31" descr="clear">
          <a:extLst>
            <a:ext uri="{FF2B5EF4-FFF2-40B4-BE49-F238E27FC236}">
              <a16:creationId xmlns:a16="http://schemas.microsoft.com/office/drawing/2014/main" id="{349F2EAD-5BD5-48C3-82D3-79A060A23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33" name="Picture 32" descr="clear">
          <a:extLst>
            <a:ext uri="{FF2B5EF4-FFF2-40B4-BE49-F238E27FC236}">
              <a16:creationId xmlns:a16="http://schemas.microsoft.com/office/drawing/2014/main" id="{6E266144-9834-4FF6-BB58-03D9663B0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29</xdr:row>
      <xdr:rowOff>0</xdr:rowOff>
    </xdr:from>
    <xdr:ext cx="9525" cy="9525"/>
    <xdr:pic>
      <xdr:nvPicPr>
        <xdr:cNvPr id="34" name="Picture 33" descr="clear">
          <a:extLst>
            <a:ext uri="{FF2B5EF4-FFF2-40B4-BE49-F238E27FC236}">
              <a16:creationId xmlns:a16="http://schemas.microsoft.com/office/drawing/2014/main" id="{4F217413-4D44-4E39-948D-12DADB8E2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5" name="Picture 34" descr="clear">
          <a:extLst>
            <a:ext uri="{FF2B5EF4-FFF2-40B4-BE49-F238E27FC236}">
              <a16:creationId xmlns:a16="http://schemas.microsoft.com/office/drawing/2014/main" id="{1DC1AEEE-4ADC-48BD-AB31-10FD12F60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6" name="Picture 35" descr="clear">
          <a:extLst>
            <a:ext uri="{FF2B5EF4-FFF2-40B4-BE49-F238E27FC236}">
              <a16:creationId xmlns:a16="http://schemas.microsoft.com/office/drawing/2014/main" id="{F9140438-5676-478F-81EB-EDB53112E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26</xdr:row>
      <xdr:rowOff>0</xdr:rowOff>
    </xdr:from>
    <xdr:ext cx="9525" cy="9525"/>
    <xdr:pic>
      <xdr:nvPicPr>
        <xdr:cNvPr id="37" name="Picture 36" descr="clear">
          <a:extLst>
            <a:ext uri="{FF2B5EF4-FFF2-40B4-BE49-F238E27FC236}">
              <a16:creationId xmlns:a16="http://schemas.microsoft.com/office/drawing/2014/main" id="{E42C30E9-FAFE-48A8-8297-FCF4806E3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xml><?xml version="1.0" encoding="utf-8"?>
<xdr:wsDr xmlns:xdr="http://schemas.openxmlformats.org/drawingml/2006/spreadsheetDrawing" xmlns:a="http://schemas.openxmlformats.org/drawingml/2006/main">
  <xdr:twoCellAnchor>
    <xdr:from>
      <xdr:col>2</xdr:col>
      <xdr:colOff>447675</xdr:colOff>
      <xdr:row>15</xdr:row>
      <xdr:rowOff>9525</xdr:rowOff>
    </xdr:from>
    <xdr:to>
      <xdr:col>5</xdr:col>
      <xdr:colOff>1035600</xdr:colOff>
      <xdr:row>30</xdr:row>
      <xdr:rowOff>32025</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1495425</xdr:colOff>
      <xdr:row>15</xdr:row>
      <xdr:rowOff>0</xdr:rowOff>
    </xdr:from>
    <xdr:to>
      <xdr:col>7</xdr:col>
      <xdr:colOff>906375</xdr:colOff>
      <xdr:row>30</xdr:row>
      <xdr:rowOff>22500</xdr:rowOff>
    </xdr:to>
    <xdr:graphicFrame macro="">
      <xdr:nvGraphicFramePr>
        <xdr:cNvPr id="3" name="Chart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476251</xdr:colOff>
      <xdr:row>41</xdr:row>
      <xdr:rowOff>9526</xdr:rowOff>
    </xdr:from>
    <xdr:to>
      <xdr:col>5</xdr:col>
      <xdr:colOff>1064176</xdr:colOff>
      <xdr:row>56</xdr:row>
      <xdr:rowOff>12976</xdr:rowOff>
    </xdr:to>
    <xdr:graphicFrame macro="">
      <xdr:nvGraphicFramePr>
        <xdr:cNvPr id="4" name="Chart 3">
          <a:extLst>
            <a:ext uri="{FF2B5EF4-FFF2-40B4-BE49-F238E27FC236}">
              <a16:creationId xmlns:a16="http://schemas.microsoft.com/office/drawing/2014/main"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1466851</xdr:colOff>
      <xdr:row>41</xdr:row>
      <xdr:rowOff>0</xdr:rowOff>
    </xdr:from>
    <xdr:to>
      <xdr:col>7</xdr:col>
      <xdr:colOff>877801</xdr:colOff>
      <xdr:row>56</xdr:row>
      <xdr:rowOff>3450</xdr:rowOff>
    </xdr:to>
    <xdr:graphicFrame macro="">
      <xdr:nvGraphicFramePr>
        <xdr:cNvPr id="5" name="Chart 4">
          <a:extLst>
            <a:ext uri="{FF2B5EF4-FFF2-40B4-BE49-F238E27FC236}">
              <a16:creationId xmlns:a16="http://schemas.microsoft.com/office/drawing/2014/main"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523875</xdr:colOff>
      <xdr:row>67</xdr:row>
      <xdr:rowOff>47625</xdr:rowOff>
    </xdr:from>
    <xdr:to>
      <xdr:col>5</xdr:col>
      <xdr:colOff>1111800</xdr:colOff>
      <xdr:row>82</xdr:row>
      <xdr:rowOff>70125</xdr:rowOff>
    </xdr:to>
    <xdr:graphicFrame macro="">
      <xdr:nvGraphicFramePr>
        <xdr:cNvPr id="6" name="Chart 5">
          <a:extLst>
            <a:ext uri="{FF2B5EF4-FFF2-40B4-BE49-F238E27FC236}">
              <a16:creationId xmlns:a16="http://schemas.microsoft.com/office/drawing/2014/main" id="{00000000-0008-0000-1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1438275</xdr:colOff>
      <xdr:row>67</xdr:row>
      <xdr:rowOff>76200</xdr:rowOff>
    </xdr:from>
    <xdr:to>
      <xdr:col>7</xdr:col>
      <xdr:colOff>849225</xdr:colOff>
      <xdr:row>82</xdr:row>
      <xdr:rowOff>98700</xdr:rowOff>
    </xdr:to>
    <xdr:graphicFrame macro="">
      <xdr:nvGraphicFramePr>
        <xdr:cNvPr id="7" name="Chart 6">
          <a:extLst>
            <a:ext uri="{FF2B5EF4-FFF2-40B4-BE49-F238E27FC236}">
              <a16:creationId xmlns:a16="http://schemas.microsoft.com/office/drawing/2014/main" id="{00000000-0008-0000-1F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514350</xdr:colOff>
      <xdr:row>93</xdr:row>
      <xdr:rowOff>9524</xdr:rowOff>
    </xdr:from>
    <xdr:to>
      <xdr:col>5</xdr:col>
      <xdr:colOff>1102275</xdr:colOff>
      <xdr:row>107</xdr:row>
      <xdr:rowOff>203474</xdr:rowOff>
    </xdr:to>
    <xdr:graphicFrame macro="">
      <xdr:nvGraphicFramePr>
        <xdr:cNvPr id="8" name="Chart 7">
          <a:extLst>
            <a:ext uri="{FF2B5EF4-FFF2-40B4-BE49-F238E27FC236}">
              <a16:creationId xmlns:a16="http://schemas.microsoft.com/office/drawing/2014/main" id="{00000000-0008-0000-1F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1390650</xdr:colOff>
      <xdr:row>93</xdr:row>
      <xdr:rowOff>19049</xdr:rowOff>
    </xdr:from>
    <xdr:to>
      <xdr:col>7</xdr:col>
      <xdr:colOff>801600</xdr:colOff>
      <xdr:row>108</xdr:row>
      <xdr:rowOff>3449</xdr:rowOff>
    </xdr:to>
    <xdr:graphicFrame macro="">
      <xdr:nvGraphicFramePr>
        <xdr:cNvPr id="9" name="Chart 8">
          <a:extLst>
            <a:ext uri="{FF2B5EF4-FFF2-40B4-BE49-F238E27FC236}">
              <a16:creationId xmlns:a16="http://schemas.microsoft.com/office/drawing/2014/main" id="{00000000-0008-0000-1F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xdr:colOff>
      <xdr:row>129</xdr:row>
      <xdr:rowOff>104775</xdr:rowOff>
    </xdr:from>
    <xdr:to>
      <xdr:col>6</xdr:col>
      <xdr:colOff>9526</xdr:colOff>
      <xdr:row>139</xdr:row>
      <xdr:rowOff>161925</xdr:rowOff>
    </xdr:to>
    <xdr:graphicFrame macro="">
      <xdr:nvGraphicFramePr>
        <xdr:cNvPr id="10" name="Chart 9">
          <a:extLst>
            <a:ext uri="{FF2B5EF4-FFF2-40B4-BE49-F238E27FC236}">
              <a16:creationId xmlns:a16="http://schemas.microsoft.com/office/drawing/2014/main" id="{00000000-0008-0000-1F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xdr:colOff>
      <xdr:row>160</xdr:row>
      <xdr:rowOff>180975</xdr:rowOff>
    </xdr:from>
    <xdr:to>
      <xdr:col>6</xdr:col>
      <xdr:colOff>0</xdr:colOff>
      <xdr:row>171</xdr:row>
      <xdr:rowOff>38100</xdr:rowOff>
    </xdr:to>
    <xdr:graphicFrame macro="">
      <xdr:nvGraphicFramePr>
        <xdr:cNvPr id="11" name="Chart 10">
          <a:extLst>
            <a:ext uri="{FF2B5EF4-FFF2-40B4-BE49-F238E27FC236}">
              <a16:creationId xmlns:a16="http://schemas.microsoft.com/office/drawing/2014/main" id="{00000000-0008-0000-1F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12" name="Picture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11"/>
        <a:stretch>
          <a:fillRect/>
        </a:stretch>
      </xdr:blipFill>
      <xdr:spPr>
        <a:xfrm>
          <a:off x="0" y="0"/>
          <a:ext cx="1819275" cy="457200"/>
        </a:xfrm>
        <a:prstGeom prst="rect">
          <a:avLst/>
        </a:prstGeom>
        <a:ln w="9525" cmpd="sng">
          <a:noFill/>
        </a:ln>
      </xdr:spPr>
    </xdr:pic>
    <xdr:clientData/>
  </xdr:twoCellAnchor>
  <xdr:twoCellAnchor>
    <xdr:from>
      <xdr:col>2</xdr:col>
      <xdr:colOff>1</xdr:colOff>
      <xdr:row>191</xdr:row>
      <xdr:rowOff>104774</xdr:rowOff>
    </xdr:from>
    <xdr:to>
      <xdr:col>6</xdr:col>
      <xdr:colOff>9526</xdr:colOff>
      <xdr:row>204</xdr:row>
      <xdr:rowOff>57150</xdr:rowOff>
    </xdr:to>
    <xdr:graphicFrame macro="">
      <xdr:nvGraphicFramePr>
        <xdr:cNvPr id="13" name="Chart 12">
          <a:extLst>
            <a:ext uri="{FF2B5EF4-FFF2-40B4-BE49-F238E27FC236}">
              <a16:creationId xmlns:a16="http://schemas.microsoft.com/office/drawing/2014/main" id="{041B7418-7438-4398-9781-86FEE3BFB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4</xdr:col>
      <xdr:colOff>9525</xdr:colOff>
      <xdr:row>4</xdr:row>
      <xdr:rowOff>0</xdr:rowOff>
    </xdr:to>
    <xdr:pic>
      <xdr:nvPicPr>
        <xdr:cNvPr id="2" name="Picture 16" descr="clear">
          <a:extLst>
            <a:ext uri="{FF2B5EF4-FFF2-40B4-BE49-F238E27FC236}">
              <a16:creationId xmlns:a16="http://schemas.microsoft.com/office/drawing/2014/main" id="{97C978B3-10F6-4FAC-9245-A67B9C62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3" name="Picture 17" descr="clear">
          <a:extLst>
            <a:ext uri="{FF2B5EF4-FFF2-40B4-BE49-F238E27FC236}">
              <a16:creationId xmlns:a16="http://schemas.microsoft.com/office/drawing/2014/main" id="{37582F73-111D-44ED-BFE2-B77F6799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4" name="Picture 18" descr="clear">
          <a:extLst>
            <a:ext uri="{FF2B5EF4-FFF2-40B4-BE49-F238E27FC236}">
              <a16:creationId xmlns:a16="http://schemas.microsoft.com/office/drawing/2014/main" id="{F704F753-AA89-4547-92E6-4E0A3F600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5" name="Picture 19" descr="clear">
          <a:extLst>
            <a:ext uri="{FF2B5EF4-FFF2-40B4-BE49-F238E27FC236}">
              <a16:creationId xmlns:a16="http://schemas.microsoft.com/office/drawing/2014/main" id="{E81BF1A3-E108-44CA-BC5E-2528D4B4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6" name="Picture 20" descr="clear">
          <a:extLst>
            <a:ext uri="{FF2B5EF4-FFF2-40B4-BE49-F238E27FC236}">
              <a16:creationId xmlns:a16="http://schemas.microsoft.com/office/drawing/2014/main" id="{5FA393EF-A3C4-49A4-96CF-B1A40020E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7" name="Picture 21" descr="clear">
          <a:extLst>
            <a:ext uri="{FF2B5EF4-FFF2-40B4-BE49-F238E27FC236}">
              <a16:creationId xmlns:a16="http://schemas.microsoft.com/office/drawing/2014/main" id="{DAD4935A-9626-4251-BA76-0B821A043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8" name="Picture 22" descr="clear">
          <a:extLst>
            <a:ext uri="{FF2B5EF4-FFF2-40B4-BE49-F238E27FC236}">
              <a16:creationId xmlns:a16="http://schemas.microsoft.com/office/drawing/2014/main" id="{0FDB38D5-F5BF-46C5-AE13-1E4B922EB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9" name="Picture 23" descr="clear">
          <a:extLst>
            <a:ext uri="{FF2B5EF4-FFF2-40B4-BE49-F238E27FC236}">
              <a16:creationId xmlns:a16="http://schemas.microsoft.com/office/drawing/2014/main" id="{81F7A234-96CE-419C-AE1A-64DBBFF4A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0" name="Picture 24" descr="clear">
          <a:extLst>
            <a:ext uri="{FF2B5EF4-FFF2-40B4-BE49-F238E27FC236}">
              <a16:creationId xmlns:a16="http://schemas.microsoft.com/office/drawing/2014/main" id="{A03B613C-85CF-4ECD-BF3C-CAC3272A5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1" name="Picture 25" descr="clear">
          <a:extLst>
            <a:ext uri="{FF2B5EF4-FFF2-40B4-BE49-F238E27FC236}">
              <a16:creationId xmlns:a16="http://schemas.microsoft.com/office/drawing/2014/main" id="{0942A98C-CCD6-4671-902B-A73CD47CC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2" name="Picture 26" descr="clear">
          <a:extLst>
            <a:ext uri="{FF2B5EF4-FFF2-40B4-BE49-F238E27FC236}">
              <a16:creationId xmlns:a16="http://schemas.microsoft.com/office/drawing/2014/main" id="{81A13E18-A39D-4B56-97BC-29C33662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3" name="Picture 27" descr="clear">
          <a:extLst>
            <a:ext uri="{FF2B5EF4-FFF2-40B4-BE49-F238E27FC236}">
              <a16:creationId xmlns:a16="http://schemas.microsoft.com/office/drawing/2014/main" id="{778AC02B-4CDC-438F-9DA2-FF51B2B2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4" name="Picture 28" descr="clear">
          <a:extLst>
            <a:ext uri="{FF2B5EF4-FFF2-40B4-BE49-F238E27FC236}">
              <a16:creationId xmlns:a16="http://schemas.microsoft.com/office/drawing/2014/main" id="{558A6DC1-D95B-49CC-8356-D7DD2F9A5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5" name="Picture 29" descr="clear">
          <a:extLst>
            <a:ext uri="{FF2B5EF4-FFF2-40B4-BE49-F238E27FC236}">
              <a16:creationId xmlns:a16="http://schemas.microsoft.com/office/drawing/2014/main" id="{B2613673-25C3-4A01-A6AF-B2DB0C922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6" name="Picture 30" descr="clear">
          <a:extLst>
            <a:ext uri="{FF2B5EF4-FFF2-40B4-BE49-F238E27FC236}">
              <a16:creationId xmlns:a16="http://schemas.microsoft.com/office/drawing/2014/main" id="{999872B5-FEA4-4A1B-AA26-A9F51B42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7" name="Picture 31" descr="clear">
          <a:extLst>
            <a:ext uri="{FF2B5EF4-FFF2-40B4-BE49-F238E27FC236}">
              <a16:creationId xmlns:a16="http://schemas.microsoft.com/office/drawing/2014/main" id="{8DEC5FBF-BF79-4E6E-A243-BCCD5BAB6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8" name="Picture 32" descr="clear">
          <a:extLst>
            <a:ext uri="{FF2B5EF4-FFF2-40B4-BE49-F238E27FC236}">
              <a16:creationId xmlns:a16="http://schemas.microsoft.com/office/drawing/2014/main" id="{28045755-456D-44BF-850A-6936C3990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19" name="Picture 33" descr="clear">
          <a:extLst>
            <a:ext uri="{FF2B5EF4-FFF2-40B4-BE49-F238E27FC236}">
              <a16:creationId xmlns:a16="http://schemas.microsoft.com/office/drawing/2014/main" id="{D70A9949-1A00-4A7C-9040-4C38AB359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0" name="Picture 34" descr="clear">
          <a:extLst>
            <a:ext uri="{FF2B5EF4-FFF2-40B4-BE49-F238E27FC236}">
              <a16:creationId xmlns:a16="http://schemas.microsoft.com/office/drawing/2014/main" id="{3F880FDF-6577-4297-BBA2-57623C8CA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1" name="Picture 35" descr="clear">
          <a:extLst>
            <a:ext uri="{FF2B5EF4-FFF2-40B4-BE49-F238E27FC236}">
              <a16:creationId xmlns:a16="http://schemas.microsoft.com/office/drawing/2014/main" id="{93801ED2-4532-4459-AC97-CA939C84F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2" name="Picture 36" descr="clear">
          <a:extLst>
            <a:ext uri="{FF2B5EF4-FFF2-40B4-BE49-F238E27FC236}">
              <a16:creationId xmlns:a16="http://schemas.microsoft.com/office/drawing/2014/main" id="{E6D42703-AE40-4A6B-B2BD-B2FCD51B1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3" name="Picture 37" descr="clear">
          <a:extLst>
            <a:ext uri="{FF2B5EF4-FFF2-40B4-BE49-F238E27FC236}">
              <a16:creationId xmlns:a16="http://schemas.microsoft.com/office/drawing/2014/main" id="{B4B6CC9E-CB4D-40CA-BD3E-93FF6B443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4" name="Picture 38" descr="clear">
          <a:extLst>
            <a:ext uri="{FF2B5EF4-FFF2-40B4-BE49-F238E27FC236}">
              <a16:creationId xmlns:a16="http://schemas.microsoft.com/office/drawing/2014/main" id="{2C57D39B-A0C5-48B3-A99D-80C1A1E88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5" name="Picture 39" descr="clear">
          <a:extLst>
            <a:ext uri="{FF2B5EF4-FFF2-40B4-BE49-F238E27FC236}">
              <a16:creationId xmlns:a16="http://schemas.microsoft.com/office/drawing/2014/main" id="{61B303B6-2F15-4DF6-8E9B-E7306FFE0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6" name="Picture 40" descr="clear">
          <a:extLst>
            <a:ext uri="{FF2B5EF4-FFF2-40B4-BE49-F238E27FC236}">
              <a16:creationId xmlns:a16="http://schemas.microsoft.com/office/drawing/2014/main" id="{DAF4B8A2-FA5F-4315-90D5-DF2D8FEEF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7" name="Picture 41" descr="clear">
          <a:extLst>
            <a:ext uri="{FF2B5EF4-FFF2-40B4-BE49-F238E27FC236}">
              <a16:creationId xmlns:a16="http://schemas.microsoft.com/office/drawing/2014/main" id="{F47C45E3-2734-4299-875D-2654EBA05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xdr:row>
      <xdr:rowOff>0</xdr:rowOff>
    </xdr:from>
    <xdr:to>
      <xdr:col>4</xdr:col>
      <xdr:colOff>9525</xdr:colOff>
      <xdr:row>4</xdr:row>
      <xdr:rowOff>0</xdr:rowOff>
    </xdr:to>
    <xdr:pic>
      <xdr:nvPicPr>
        <xdr:cNvPr id="28" name="Picture 42" descr="clear">
          <a:extLst>
            <a:ext uri="{FF2B5EF4-FFF2-40B4-BE49-F238E27FC236}">
              <a16:creationId xmlns:a16="http://schemas.microsoft.com/office/drawing/2014/main" id="{B6DF08A4-4038-4343-A552-B7792BC89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752AD30F-C400-4C2E-9252-9D372CC6B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BB980442-DA33-4B0F-B3ED-D35F72412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E28F9C13-B5E9-47D4-9D05-2886838BB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5257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2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2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2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2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2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2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23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23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23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23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2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23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23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23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23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23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23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2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2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2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2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2</xdr:col>
      <xdr:colOff>0</xdr:colOff>
      <xdr:row>38</xdr:row>
      <xdr:rowOff>9525</xdr:rowOff>
    </xdr:from>
    <xdr:to>
      <xdr:col>5</xdr:col>
      <xdr:colOff>136575</xdr:colOff>
      <xdr:row>53</xdr:row>
      <xdr:rowOff>0</xdr:rowOff>
    </xdr:to>
    <xdr:graphicFrame macro="">
      <xdr:nvGraphicFramePr>
        <xdr:cNvPr id="2" name="Chart 1">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381001</xdr:colOff>
      <xdr:row>38</xdr:row>
      <xdr:rowOff>0</xdr:rowOff>
    </xdr:from>
    <xdr:to>
      <xdr:col>9</xdr:col>
      <xdr:colOff>88951</xdr:colOff>
      <xdr:row>53</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1428750</xdr:colOff>
      <xdr:row>2</xdr:row>
      <xdr:rowOff>38100</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3"/>
        <a:stretch>
          <a:fillRect/>
        </a:stretch>
      </xdr:blipFill>
      <xdr:spPr>
        <a:xfrm>
          <a:off x="0" y="0"/>
          <a:ext cx="1819275" cy="457200"/>
        </a:xfrm>
        <a:prstGeom prst="rect">
          <a:avLst/>
        </a:prstGeom>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0000000-0008-0000-2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0000000-0008-0000-2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00000000-0008-0000-2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0000000-0008-0000-2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00000000-0008-0000-2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00000000-0008-0000-2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0000000-0008-0000-2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0000000-0008-0000-2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00000000-0008-0000-2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00000000-0008-0000-2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00000000-0008-0000-2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00000000-0008-0000-2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00000000-0008-0000-2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00000000-0008-0000-2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00000000-0008-0000-2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00000000-0008-0000-2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0000000-0008-0000-2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00000000-0008-0000-2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00000000-0008-0000-2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0000000-0008-0000-2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0000000-0008-0000-2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00000000-0008-0000-2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00000000-0008-0000-2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0000000-0008-0000-2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00000000-0008-0000-2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00000000-0008-0000-2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9526</xdr:colOff>
      <xdr:row>29</xdr:row>
      <xdr:rowOff>142875</xdr:rowOff>
    </xdr:from>
    <xdr:to>
      <xdr:col>5</xdr:col>
      <xdr:colOff>1532626</xdr:colOff>
      <xdr:row>46</xdr:row>
      <xdr:rowOff>144375</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0" y="0"/>
          <a:ext cx="1819275" cy="457200"/>
        </a:xfrm>
        <a:prstGeom prst="rect">
          <a:avLst/>
        </a:prstGeom>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1ADFB0B2-4C9F-49C5-B960-7B176409F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3A536AC6-3998-4445-890F-8E5CFB7C2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C680022B-4D96-4E7B-8E13-F0901A7B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CA1EF1B-7385-41A7-8067-B14CE135A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A269F2F5-69DB-4170-B637-9FDDDE75F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CDB7572-7328-403F-8FAE-9403F4BAE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426F2BA-7107-49E0-AAB0-4546CFDCE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1B4D359-CE36-4549-A2C2-3A9AC8A80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F7062E8E-B26C-4986-BF4B-B51BC1CA0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8CC4EDE8-001B-4A4B-8DBC-D740EC481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D9B67B76-F45E-4A55-A059-D2A3B107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4D368637-8568-4F95-B9D9-D53C41F9C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F74586DA-8836-4F33-BF57-E0155767B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058FD0E-DE82-41E3-ABC6-627CBA70F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3E812939-D8F0-45A0-BFEF-BAC988AE1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890478D1-5EEC-44A8-B02B-16E2A2BE7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10C8D209-B8BC-42BD-A754-133899426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71371DA8-E16D-4B8A-9768-AE6B30F4B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D9666028-1178-4792-9CCC-03F96CEE0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636A17C8-019C-4B27-A4FC-0F41B5451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33AD2B45-9DB6-4B6A-9651-9A39F2E9E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C7569E9-6E69-4128-A8B4-256201924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F1BEFE47-F574-4DE0-A3A8-97BB3358D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64FC3F3A-ABCC-43B8-8F37-631A5734B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B19CEDD-A7D0-436D-AEC1-93BDDFD82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42B10F60-A3EF-4861-81AB-62CE54415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C570D7E9-BE90-47F2-ABF5-4BC162139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21B6AF83-F867-4F8F-925A-E9D8AF7A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FCDFCC21-AFF1-475A-8A4F-1A7F09597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995F8035-381E-4A92-9E2F-293794317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8450" y="14792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66E1AFF-8744-4922-8D04-AF78D30BE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97E8034D-5A28-46D8-B72B-325E04CED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4EE970BE-986E-467B-BCDE-9F739B6B2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4B2BAC39-DD56-426E-938D-E8521AAB9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FFD96452-7CAC-4724-94D5-63877542D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D95FD31B-9D2A-43F8-AB44-C0FFA244C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6727CBF7-7711-495B-BF58-20AD2D0F8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4D3C71E9-DDA6-4CA7-B932-A6F4CB4F0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15D1901-E8A0-4179-86DA-97D9F550E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4C711A94-8B0D-4B52-BEDB-A0B183AEE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EBB7BDBF-80EF-43C0-95CD-39812D032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2C7364E0-1D85-416C-9E3F-F85972A52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1BD5B0D9-2597-4AC9-B28A-17E7A627D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5EA53FCD-C758-4C57-BEE2-DAD0AAE33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91A7EFE4-00AA-4711-BBDA-639BE3F97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F00D4C57-3743-42C5-88A9-C40003C0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40A35186-CCEC-468B-A81F-695E36A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650A0782-3BBC-47C3-8FA6-62D155D81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324CEB3C-2B94-4CF2-A103-F9F80C49C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DB933D7A-CE90-4CA8-8322-BBBE268C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0611C0F6-46F7-4840-8F3E-EA9C99021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0469AEB3-F0A1-4BC7-8BDB-1E1E5F138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94D3955-638F-4D46-9810-29D9D992F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A6989783-22AC-4FC3-90A5-AAFDE5F70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DD90E3C-E02A-4F4B-8464-C2475431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9BF89B52-00A4-45A6-9C12-EB023A4C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B842BC87-69F6-4462-974E-CBE44FC13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2" name="Picture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0EA63738-63A3-4528-92A6-EDC7E4140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F3DB49AC-6E71-4E89-89BD-8AE795871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066E59B1-2B38-4AA0-BC64-FF9519523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81A1D8C0-8312-4598-B435-BD944856C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80F42AFC-B63E-47AD-A575-60B45D241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14123DF4-3614-4594-9D5C-850255BE8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D5AC1BB2-E878-470A-825C-577CD64CB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0D98B1E6-E47F-4458-A92E-0FD1230AB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0291E2DB-2965-4ECB-B394-6C8B6CC2C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FED0360E-5E35-47FB-952F-7EF603B1F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22AF43BD-92D2-4202-B6E1-91D3DB347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79646E8-572C-429D-91F2-6A1331752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4EE0656B-6AA4-466D-BAB7-DD2665AF7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B3D2D209-129C-4C84-BDDA-3CAF79131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893078B-9C0B-41E3-8DD2-4F5B62F48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623D81BE-4BFC-4166-A4A9-7C2B42A00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C3F91B4E-E8C4-40DA-B184-D1BD89E7D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EE2C2955-AC91-476D-96A4-6204DBB52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C9CBEE89-8468-4C75-ACFB-B5A3CDB95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40EF98EA-5A87-4681-BA7F-203C2A0D3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20CF5C75-79A4-4E84-91C8-30E1B8343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BDE88842-6E8F-489D-AB3B-9FE9A47B3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73ED5170-F282-4453-8180-31AB5241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C757793E-6886-4DFB-8F2E-951FF2427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0EF1EAEE-9221-4E6B-8B97-3CC3AF335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6C8C7AD4-D44A-4E1A-A791-F74C1A029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A06E5C2E-489A-499F-9BF6-3B35326E9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39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1114425</xdr:colOff>
      <xdr:row>2</xdr:row>
      <xdr:rowOff>38100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3D1EC08F-BC92-44FC-B989-1B45E3FDC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45ACDCED-4EED-4F84-85ED-D18DA704C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5B6E8B3F-5437-4A11-AAAE-4908C1F1B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14B48683-3B83-41F4-938C-85A1DC07A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0F46A07B-7B0F-4653-8AEB-96A26045E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5F7F117B-0882-433D-A788-D50941580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3FDC3170-BDB9-4837-ABF2-1E9BAC695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53748D2B-0049-4105-A2E3-B4ED1FC5B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A3B7974D-5793-473E-981F-A4D1ED72C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CC368941-2696-465A-A7C1-8E03F5F16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56CD94D9-9997-4C7D-878F-CAF3C95FE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3B3BBACD-940C-4B76-BF83-987767E6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6E556CBA-1BB6-44D5-B42A-1CE142EF6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4EED5468-C2DD-4B9E-B27F-67E7D1333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F8DB937D-5B4A-46F7-8AE8-8F5AA70F7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336B47E7-3100-4C8D-B3FE-DCA223B1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998C9CB9-C464-4476-A99F-362712218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06A3A7D0-14AD-4C2F-9101-88B4F527F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6D0B157F-3884-447F-B83D-26C7DD3F3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2F37A8EA-510A-4BE0-9A05-AF37A1C00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559E44BC-2E79-4FBA-941B-E075A2BC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34AA4FAC-CAB8-40F6-9240-844489507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9D207BA4-EC4E-468D-9C85-21B0908B4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7D502649-16E4-4BD2-BB6F-63686DD42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8120669B-C11B-434D-9B39-853F9F2CF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D034B56A-D7B4-46F6-9018-87B70C104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2D32F4F1-CDFB-435E-A16A-8381D1B34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8475"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1400175</xdr:colOff>
      <xdr:row>2</xdr:row>
      <xdr:rowOff>38100</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1200150</xdr:colOff>
      <xdr:row>0</xdr:row>
      <xdr:rowOff>457200</xdr:rowOff>
    </xdr:to>
    <xdr:pic>
      <xdr:nvPicPr>
        <xdr:cNvPr id="2" name="Picture 1">
          <a:extLst>
            <a:ext uri="{FF2B5EF4-FFF2-40B4-BE49-F238E27FC236}">
              <a16:creationId xmlns:a16="http://schemas.microsoft.com/office/drawing/2014/main" id="{AB34D4D5-3E9F-468C-96BD-314D2F6DD527}"/>
            </a:ext>
          </a:extLst>
        </xdr:cNvPr>
        <xdr:cNvPicPr>
          <a:picLocks noChangeAspect="1"/>
        </xdr:cNvPicPr>
      </xdr:nvPicPr>
      <xdr:blipFill>
        <a:blip xmlns:r="http://schemas.openxmlformats.org/officeDocument/2006/relationships" r:embed="rId1"/>
        <a:stretch>
          <a:fillRect/>
        </a:stretch>
      </xdr:blipFill>
      <xdr:spPr>
        <a:xfrm>
          <a:off x="0" y="0"/>
          <a:ext cx="1819275" cy="457200"/>
        </a:xfrm>
        <a:prstGeom prst="rect">
          <a:avLst/>
        </a:prstGeom>
        <a:ln w="9525" cmpd="sng">
          <a:noFill/>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9525</xdr:colOff>
      <xdr:row>3</xdr:row>
      <xdr:rowOff>0</xdr:rowOff>
    </xdr:to>
    <xdr:pic>
      <xdr:nvPicPr>
        <xdr:cNvPr id="2" name="Picture 16" descr="clear">
          <a:extLst>
            <a:ext uri="{FF2B5EF4-FFF2-40B4-BE49-F238E27FC236}">
              <a16:creationId xmlns:a16="http://schemas.microsoft.com/office/drawing/2014/main" id="{F1DBB557-4916-4D14-87FD-D1FE459D4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3" name="Picture 17" descr="clear">
          <a:extLst>
            <a:ext uri="{FF2B5EF4-FFF2-40B4-BE49-F238E27FC236}">
              <a16:creationId xmlns:a16="http://schemas.microsoft.com/office/drawing/2014/main" id="{0D93EF69-389B-4A13-84A2-99478E843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4" name="Picture 18" descr="clear">
          <a:extLst>
            <a:ext uri="{FF2B5EF4-FFF2-40B4-BE49-F238E27FC236}">
              <a16:creationId xmlns:a16="http://schemas.microsoft.com/office/drawing/2014/main" id="{9B033FDA-5422-4E3E-AD7A-6292AF444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5" name="Picture 19" descr="clear">
          <a:extLst>
            <a:ext uri="{FF2B5EF4-FFF2-40B4-BE49-F238E27FC236}">
              <a16:creationId xmlns:a16="http://schemas.microsoft.com/office/drawing/2014/main" id="{7287F30F-CE63-4A7F-BAE2-E4A940B0B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6" name="Picture 20" descr="clear">
          <a:extLst>
            <a:ext uri="{FF2B5EF4-FFF2-40B4-BE49-F238E27FC236}">
              <a16:creationId xmlns:a16="http://schemas.microsoft.com/office/drawing/2014/main" id="{7A460994-8DEB-4DBE-878D-886EB3DF5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7" name="Picture 21" descr="clear">
          <a:extLst>
            <a:ext uri="{FF2B5EF4-FFF2-40B4-BE49-F238E27FC236}">
              <a16:creationId xmlns:a16="http://schemas.microsoft.com/office/drawing/2014/main" id="{CC090EB1-B27E-4C59-8F0B-5AB5EACBB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8" name="Picture 22" descr="clear">
          <a:extLst>
            <a:ext uri="{FF2B5EF4-FFF2-40B4-BE49-F238E27FC236}">
              <a16:creationId xmlns:a16="http://schemas.microsoft.com/office/drawing/2014/main" id="{7E6B04B9-2C77-440F-8B69-038D93E49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9" name="Picture 23" descr="clear">
          <a:extLst>
            <a:ext uri="{FF2B5EF4-FFF2-40B4-BE49-F238E27FC236}">
              <a16:creationId xmlns:a16="http://schemas.microsoft.com/office/drawing/2014/main" id="{BD28B9DD-1EA0-40BA-BF9F-63FC1E58D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0" name="Picture 24" descr="clear">
          <a:extLst>
            <a:ext uri="{FF2B5EF4-FFF2-40B4-BE49-F238E27FC236}">
              <a16:creationId xmlns:a16="http://schemas.microsoft.com/office/drawing/2014/main" id="{4550782D-6967-4AD8-9D35-D77E4797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1" name="Picture 25" descr="clear">
          <a:extLst>
            <a:ext uri="{FF2B5EF4-FFF2-40B4-BE49-F238E27FC236}">
              <a16:creationId xmlns:a16="http://schemas.microsoft.com/office/drawing/2014/main" id="{353ACCB2-0242-4CC8-AD59-8A8304284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2" name="Picture 26" descr="clear">
          <a:extLst>
            <a:ext uri="{FF2B5EF4-FFF2-40B4-BE49-F238E27FC236}">
              <a16:creationId xmlns:a16="http://schemas.microsoft.com/office/drawing/2014/main" id="{61CC6B78-4F2C-4F47-9637-AF4A926D38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3" name="Picture 27" descr="clear">
          <a:extLst>
            <a:ext uri="{FF2B5EF4-FFF2-40B4-BE49-F238E27FC236}">
              <a16:creationId xmlns:a16="http://schemas.microsoft.com/office/drawing/2014/main" id="{8DF1D61D-DF5A-4624-A366-1374D7C81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4" name="Picture 28" descr="clear">
          <a:extLst>
            <a:ext uri="{FF2B5EF4-FFF2-40B4-BE49-F238E27FC236}">
              <a16:creationId xmlns:a16="http://schemas.microsoft.com/office/drawing/2014/main" id="{56E88A1B-49A9-4962-8AF7-7F20EC1D9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5" name="Picture 29" descr="clear">
          <a:extLst>
            <a:ext uri="{FF2B5EF4-FFF2-40B4-BE49-F238E27FC236}">
              <a16:creationId xmlns:a16="http://schemas.microsoft.com/office/drawing/2014/main" id="{63C670D4-A53C-4AA4-9E71-CEFF7862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6" name="Picture 30" descr="clear">
          <a:extLst>
            <a:ext uri="{FF2B5EF4-FFF2-40B4-BE49-F238E27FC236}">
              <a16:creationId xmlns:a16="http://schemas.microsoft.com/office/drawing/2014/main" id="{C7861C7A-C7AE-4733-A2F5-0A44CF116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7" name="Picture 31" descr="clear">
          <a:extLst>
            <a:ext uri="{FF2B5EF4-FFF2-40B4-BE49-F238E27FC236}">
              <a16:creationId xmlns:a16="http://schemas.microsoft.com/office/drawing/2014/main" id="{9276FE1B-E360-451E-AE2A-971593BAE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8" name="Picture 32" descr="clear">
          <a:extLst>
            <a:ext uri="{FF2B5EF4-FFF2-40B4-BE49-F238E27FC236}">
              <a16:creationId xmlns:a16="http://schemas.microsoft.com/office/drawing/2014/main" id="{F8DBB451-B20B-4587-9E9D-ECD29B88B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19" name="Picture 33" descr="clear">
          <a:extLst>
            <a:ext uri="{FF2B5EF4-FFF2-40B4-BE49-F238E27FC236}">
              <a16:creationId xmlns:a16="http://schemas.microsoft.com/office/drawing/2014/main" id="{CFF6A03E-436F-4368-AC82-5CD4A0BD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0" name="Picture 34" descr="clear">
          <a:extLst>
            <a:ext uri="{FF2B5EF4-FFF2-40B4-BE49-F238E27FC236}">
              <a16:creationId xmlns:a16="http://schemas.microsoft.com/office/drawing/2014/main" id="{A1F8A2A6-2837-4F39-90EB-93524F763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1" name="Picture 35" descr="clear">
          <a:extLst>
            <a:ext uri="{FF2B5EF4-FFF2-40B4-BE49-F238E27FC236}">
              <a16:creationId xmlns:a16="http://schemas.microsoft.com/office/drawing/2014/main" id="{CE552C89-A267-4AFC-AB13-A6F95616E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2" name="Picture 36" descr="clear">
          <a:extLst>
            <a:ext uri="{FF2B5EF4-FFF2-40B4-BE49-F238E27FC236}">
              <a16:creationId xmlns:a16="http://schemas.microsoft.com/office/drawing/2014/main" id="{4D55A5A8-3FF1-45A1-870F-768866564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3" name="Picture 37" descr="clear">
          <a:extLst>
            <a:ext uri="{FF2B5EF4-FFF2-40B4-BE49-F238E27FC236}">
              <a16:creationId xmlns:a16="http://schemas.microsoft.com/office/drawing/2014/main" id="{CAC3C7FE-49CF-43F4-960A-E189877D2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4" name="Picture 38" descr="clear">
          <a:extLst>
            <a:ext uri="{FF2B5EF4-FFF2-40B4-BE49-F238E27FC236}">
              <a16:creationId xmlns:a16="http://schemas.microsoft.com/office/drawing/2014/main" id="{EB7DA5C3-7C67-410A-AF69-93791969A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5" name="Picture 39" descr="clear">
          <a:extLst>
            <a:ext uri="{FF2B5EF4-FFF2-40B4-BE49-F238E27FC236}">
              <a16:creationId xmlns:a16="http://schemas.microsoft.com/office/drawing/2014/main" id="{326811C4-2D3E-470D-963A-ED7C40888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6" name="Picture 40" descr="clear">
          <a:extLst>
            <a:ext uri="{FF2B5EF4-FFF2-40B4-BE49-F238E27FC236}">
              <a16:creationId xmlns:a16="http://schemas.microsoft.com/office/drawing/2014/main" id="{673AE685-203E-46BF-A845-FD1CDD26F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7" name="Picture 41" descr="clear">
          <a:extLst>
            <a:ext uri="{FF2B5EF4-FFF2-40B4-BE49-F238E27FC236}">
              <a16:creationId xmlns:a16="http://schemas.microsoft.com/office/drawing/2014/main" id="{7CBD6726-09DC-4932-B020-51DF47DF6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0</xdr:rowOff>
    </xdr:to>
    <xdr:pic>
      <xdr:nvPicPr>
        <xdr:cNvPr id="28" name="Picture 42" descr="clear">
          <a:extLst>
            <a:ext uri="{FF2B5EF4-FFF2-40B4-BE49-F238E27FC236}">
              <a16:creationId xmlns:a16="http://schemas.microsoft.com/office/drawing/2014/main" id="{7FD4CB6C-03C4-4DF6-89A7-A8AE7EAD2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29" name="Picture 28" descr="clear">
          <a:extLst>
            <a:ext uri="{FF2B5EF4-FFF2-40B4-BE49-F238E27FC236}">
              <a16:creationId xmlns:a16="http://schemas.microsoft.com/office/drawing/2014/main" id="{BAB42141-6630-4951-9BA5-7FD76D115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0" name="Picture 29" descr="clear">
          <a:extLst>
            <a:ext uri="{FF2B5EF4-FFF2-40B4-BE49-F238E27FC236}">
              <a16:creationId xmlns:a16="http://schemas.microsoft.com/office/drawing/2014/main" id="{67CFFFF2-0BD8-4C02-9DB1-1F6FFDB3B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xdr:row>
      <xdr:rowOff>0</xdr:rowOff>
    </xdr:from>
    <xdr:to>
      <xdr:col>4</xdr:col>
      <xdr:colOff>9525</xdr:colOff>
      <xdr:row>3</xdr:row>
      <xdr:rowOff>9525</xdr:rowOff>
    </xdr:to>
    <xdr:pic>
      <xdr:nvPicPr>
        <xdr:cNvPr id="31" name="Picture 30" descr="clear">
          <a:extLst>
            <a:ext uri="{FF2B5EF4-FFF2-40B4-BE49-F238E27FC236}">
              <a16:creationId xmlns:a16="http://schemas.microsoft.com/office/drawing/2014/main" id="{41B928C3-9505-479F-97B4-D2AA57B1B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096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loydsoflondon.sharepoint.com/sites/MDC/LCR%20and%20SBF%20Change/LCR%202021/LCR_Specification_2021_Annotated_Change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heet"/>
      <sheetName val="RS_ValueSource"/>
      <sheetName val="Home"/>
      <sheetName val="Key"/>
      <sheetName val="LCR Notes 309 - 314"/>
      <sheetName val="LCR Notes 500 - 571"/>
      <sheetName val="010"/>
      <sheetName val="012"/>
      <sheetName val="012 Validations"/>
      <sheetName val="309"/>
      <sheetName val="309 Validations"/>
      <sheetName val="310"/>
      <sheetName val="310 Validations"/>
      <sheetName val="311"/>
      <sheetName val="311 Validations"/>
      <sheetName val="312"/>
      <sheetName val="312 Validations"/>
      <sheetName val="313"/>
      <sheetName val="313 Validations"/>
      <sheetName val="314"/>
      <sheetName val="314 Validations"/>
      <sheetName val="400"/>
      <sheetName val="400 Validations"/>
      <sheetName val="500"/>
      <sheetName val="500 Validations"/>
      <sheetName val="501"/>
      <sheetName val="502"/>
      <sheetName val="502 Validations"/>
      <sheetName val="503"/>
      <sheetName val="510"/>
      <sheetName val="510 Validations"/>
      <sheetName val="511"/>
      <sheetName val="520"/>
      <sheetName val="520 Validations"/>
      <sheetName val="521"/>
      <sheetName val="ChartData"/>
      <sheetName val="530"/>
      <sheetName val="530 Validations"/>
      <sheetName val="531"/>
      <sheetName val="531 Validations"/>
      <sheetName val="540"/>
      <sheetName val="541"/>
      <sheetName val="550"/>
      <sheetName val="550 Validations"/>
      <sheetName val="560"/>
      <sheetName val="560 Validations"/>
      <sheetName val="561"/>
      <sheetName val="561 Validations"/>
      <sheetName val="562"/>
      <sheetName val="562 Validations"/>
      <sheetName val="570"/>
      <sheetName val="570 Validations"/>
      <sheetName val="571"/>
      <sheetName val="600"/>
      <sheetName val="600 formulae"/>
      <sheetName val="600 format"/>
      <sheetName val="600 unannot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ullyDependent" displayName="FullyDependent" ref="A1:B129" totalsRowShown="0" headerRowDxfId="1240" dataDxfId="1239">
  <tableColumns count="2">
    <tableColumn id="1" xr3:uid="{00000000-0010-0000-0000-000001000000}" name="p" dataDxfId="1238"/>
    <tableColumn id="2" xr3:uid="{00000000-0010-0000-0000-000002000000}" name="Fully Dependent" dataDxfId="123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Independent" displayName="Independent" ref="D1:E129" totalsRowShown="0" headerRowDxfId="1236" tableBorderDxfId="1235">
  <tableColumns count="2">
    <tableColumn id="1" xr3:uid="{00000000-0010-0000-0100-000001000000}" name="p" dataDxfId="1234"/>
    <tableColumn id="2" xr3:uid="{00000000-0010-0000-0100-000002000000}" name="Independent" dataDxfId="123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hyperlink" Target="mailto:%7b@OrganizationCode%7d"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1.xml"/><Relationship Id="rId1" Type="http://schemas.openxmlformats.org/officeDocument/2006/relationships/printerSettings" Target="../printerSettings/printerSettings42.bin"/><Relationship Id="rId4" Type="http://schemas.openxmlformats.org/officeDocument/2006/relationships/comments" Target="../comments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7.xml"/><Relationship Id="rId1" Type="http://schemas.openxmlformats.org/officeDocument/2006/relationships/printerSettings" Target="../printerSettings/printerSettings48.bin"/><Relationship Id="rId4" Type="http://schemas.openxmlformats.org/officeDocument/2006/relationships/comments" Target="../comments2.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rgb="FF696969"/>
  </sheetPr>
  <dimension ref="A1:F59"/>
  <sheetViews>
    <sheetView workbookViewId="0">
      <pane ySplit="1" topLeftCell="A32" activePane="bottomLeft" state="frozen"/>
      <selection pane="bottomLeft" activeCell="E54" sqref="E54:E59"/>
    </sheetView>
  </sheetViews>
  <sheetFormatPr defaultRowHeight="12.75" x14ac:dyDescent="0.2"/>
  <cols>
    <col min="6" max="6" width="10" customWidth="1"/>
  </cols>
  <sheetData>
    <row r="1" spans="1:6" s="474" customFormat="1" ht="30" x14ac:dyDescent="0.2">
      <c r="A1" s="473" t="s">
        <v>0</v>
      </c>
      <c r="B1" s="473" t="s">
        <v>1</v>
      </c>
      <c r="C1" s="473" t="s">
        <v>2</v>
      </c>
      <c r="D1" s="473" t="s">
        <v>3</v>
      </c>
      <c r="E1" s="473" t="s">
        <v>4</v>
      </c>
      <c r="F1" s="473" t="s">
        <v>5</v>
      </c>
    </row>
    <row r="2" spans="1:6" ht="15" x14ac:dyDescent="0.25">
      <c r="A2" s="2" t="s">
        <v>6</v>
      </c>
      <c r="B2" s="2" t="s">
        <v>7</v>
      </c>
      <c r="C2" s="2" t="s">
        <v>8</v>
      </c>
      <c r="D2" s="2" t="s">
        <v>9</v>
      </c>
      <c r="E2" s="2" t="s">
        <v>9</v>
      </c>
      <c r="F2" s="2" t="s">
        <v>10</v>
      </c>
    </row>
    <row r="3" spans="1:6" ht="15" x14ac:dyDescent="0.25">
      <c r="E3" s="2" t="s">
        <v>11</v>
      </c>
      <c r="F3" s="2" t="s">
        <v>12</v>
      </c>
    </row>
    <row r="4" spans="1:6" ht="15" x14ac:dyDescent="0.25">
      <c r="A4" s="2" t="s">
        <v>13</v>
      </c>
      <c r="B4" s="2" t="s">
        <v>14</v>
      </c>
      <c r="C4" s="2" t="s">
        <v>8</v>
      </c>
      <c r="D4" s="2" t="s">
        <v>9</v>
      </c>
    </row>
    <row r="5" spans="1:6" ht="15" x14ac:dyDescent="0.25">
      <c r="A5" s="2" t="s">
        <v>15</v>
      </c>
      <c r="B5" s="2" t="s">
        <v>7</v>
      </c>
      <c r="C5" s="2" t="s">
        <v>8</v>
      </c>
      <c r="D5" s="2"/>
      <c r="E5" s="2" t="s">
        <v>16</v>
      </c>
      <c r="F5" s="2" t="s">
        <v>16</v>
      </c>
    </row>
    <row r="6" spans="1:6" ht="15" x14ac:dyDescent="0.25">
      <c r="E6" s="2" t="s">
        <v>17</v>
      </c>
      <c r="F6" s="2" t="s">
        <v>17</v>
      </c>
    </row>
    <row r="7" spans="1:6" ht="15" x14ac:dyDescent="0.25">
      <c r="E7" s="2" t="s">
        <v>18</v>
      </c>
      <c r="F7" s="2" t="s">
        <v>18</v>
      </c>
    </row>
    <row r="8" spans="1:6" ht="15" x14ac:dyDescent="0.25">
      <c r="E8" s="2" t="s">
        <v>19</v>
      </c>
      <c r="F8" s="2" t="s">
        <v>19</v>
      </c>
    </row>
    <row r="9" spans="1:6" ht="15" x14ac:dyDescent="0.25">
      <c r="E9" s="2" t="s">
        <v>20</v>
      </c>
      <c r="F9" s="2" t="s">
        <v>20</v>
      </c>
    </row>
    <row r="10" spans="1:6" ht="15" x14ac:dyDescent="0.25">
      <c r="E10" s="2" t="s">
        <v>21</v>
      </c>
      <c r="F10" s="2" t="s">
        <v>21</v>
      </c>
    </row>
    <row r="11" spans="1:6" ht="15" x14ac:dyDescent="0.25">
      <c r="E11" s="2" t="s">
        <v>22</v>
      </c>
      <c r="F11" s="2" t="s">
        <v>22</v>
      </c>
    </row>
    <row r="12" spans="1:6" ht="15" x14ac:dyDescent="0.25">
      <c r="E12" s="2" t="s">
        <v>23</v>
      </c>
      <c r="F12" s="2" t="s">
        <v>23</v>
      </c>
    </row>
    <row r="13" spans="1:6" ht="15" x14ac:dyDescent="0.25">
      <c r="E13" s="2" t="s">
        <v>24</v>
      </c>
      <c r="F13" s="2" t="s">
        <v>24</v>
      </c>
    </row>
    <row r="14" spans="1:6" ht="15" x14ac:dyDescent="0.25">
      <c r="E14" s="2" t="s">
        <v>25</v>
      </c>
      <c r="F14" s="2" t="s">
        <v>25</v>
      </c>
    </row>
    <row r="15" spans="1:6" ht="15" x14ac:dyDescent="0.25">
      <c r="E15" s="2" t="s">
        <v>26</v>
      </c>
      <c r="F15" s="2" t="s">
        <v>26</v>
      </c>
    </row>
    <row r="16" spans="1:6" ht="15" x14ac:dyDescent="0.25">
      <c r="E16" s="2" t="s">
        <v>27</v>
      </c>
      <c r="F16" s="2" t="s">
        <v>27</v>
      </c>
    </row>
    <row r="17" spans="1:6" ht="15" x14ac:dyDescent="0.25">
      <c r="E17" s="2" t="s">
        <v>28</v>
      </c>
      <c r="F17" s="2" t="s">
        <v>28</v>
      </c>
    </row>
    <row r="18" spans="1:6" ht="15" x14ac:dyDescent="0.25">
      <c r="E18" s="2" t="s">
        <v>29</v>
      </c>
      <c r="F18" s="2" t="s">
        <v>29</v>
      </c>
    </row>
    <row r="19" spans="1:6" ht="15" x14ac:dyDescent="0.25">
      <c r="E19" s="2" t="s">
        <v>30</v>
      </c>
      <c r="F19" s="2" t="s">
        <v>30</v>
      </c>
    </row>
    <row r="20" spans="1:6" ht="15" x14ac:dyDescent="0.25">
      <c r="E20" s="2" t="s">
        <v>31</v>
      </c>
      <c r="F20" s="2" t="s">
        <v>31</v>
      </c>
    </row>
    <row r="21" spans="1:6" ht="15" x14ac:dyDescent="0.25">
      <c r="E21" s="2" t="s">
        <v>32</v>
      </c>
      <c r="F21" s="2" t="s">
        <v>32</v>
      </c>
    </row>
    <row r="22" spans="1:6" ht="15" x14ac:dyDescent="0.25">
      <c r="E22" s="2" t="s">
        <v>33</v>
      </c>
      <c r="F22" s="2" t="s">
        <v>33</v>
      </c>
    </row>
    <row r="23" spans="1:6" ht="15" x14ac:dyDescent="0.25">
      <c r="E23" s="2" t="s">
        <v>34</v>
      </c>
      <c r="F23" s="2" t="s">
        <v>34</v>
      </c>
    </row>
    <row r="24" spans="1:6" ht="15" x14ac:dyDescent="0.25">
      <c r="E24" s="2" t="s">
        <v>35</v>
      </c>
      <c r="F24" s="2" t="s">
        <v>35</v>
      </c>
    </row>
    <row r="25" spans="1:6" ht="15" x14ac:dyDescent="0.25">
      <c r="E25" s="2" t="s">
        <v>36</v>
      </c>
      <c r="F25" s="2" t="s">
        <v>36</v>
      </c>
    </row>
    <row r="26" spans="1:6" ht="15" x14ac:dyDescent="0.25">
      <c r="E26" s="2" t="s">
        <v>37</v>
      </c>
      <c r="F26" s="2" t="s">
        <v>37</v>
      </c>
    </row>
    <row r="27" spans="1:6" ht="15" x14ac:dyDescent="0.25">
      <c r="E27" s="2" t="s">
        <v>38</v>
      </c>
      <c r="F27" s="2" t="s">
        <v>38</v>
      </c>
    </row>
    <row r="28" spans="1:6" ht="15" x14ac:dyDescent="0.25">
      <c r="E28" s="2" t="s">
        <v>39</v>
      </c>
      <c r="F28" s="2" t="s">
        <v>39</v>
      </c>
    </row>
    <row r="29" spans="1:6" ht="15" x14ac:dyDescent="0.25">
      <c r="E29" s="2" t="s">
        <v>40</v>
      </c>
      <c r="F29" s="2" t="s">
        <v>40</v>
      </c>
    </row>
    <row r="30" spans="1:6" ht="15" x14ac:dyDescent="0.25">
      <c r="E30" s="2" t="s">
        <v>41</v>
      </c>
      <c r="F30" s="2" t="s">
        <v>41</v>
      </c>
    </row>
    <row r="31" spans="1:6" ht="15" x14ac:dyDescent="0.25">
      <c r="A31" s="2" t="s">
        <v>42</v>
      </c>
      <c r="B31" s="2" t="s">
        <v>14</v>
      </c>
      <c r="C31" s="2" t="s">
        <v>8</v>
      </c>
      <c r="D31" s="2" t="s">
        <v>9</v>
      </c>
    </row>
    <row r="32" spans="1:6" ht="15" x14ac:dyDescent="0.25">
      <c r="A32" s="2" t="s">
        <v>43</v>
      </c>
      <c r="B32" s="2" t="s">
        <v>7</v>
      </c>
      <c r="C32" s="2" t="s">
        <v>8</v>
      </c>
      <c r="D32" s="2" t="s">
        <v>11</v>
      </c>
      <c r="E32" s="2" t="s">
        <v>9</v>
      </c>
      <c r="F32" s="2" t="s">
        <v>44</v>
      </c>
    </row>
    <row r="33" spans="1:6" ht="15" x14ac:dyDescent="0.25">
      <c r="E33" s="2" t="s">
        <v>11</v>
      </c>
      <c r="F33" s="2" t="s">
        <v>45</v>
      </c>
    </row>
    <row r="34" spans="1:6" ht="15" x14ac:dyDescent="0.25">
      <c r="A34" s="2" t="s">
        <v>46</v>
      </c>
      <c r="B34" s="2" t="s">
        <v>7</v>
      </c>
      <c r="C34" s="2" t="s">
        <v>8</v>
      </c>
      <c r="D34" s="2" t="s">
        <v>9</v>
      </c>
      <c r="E34" s="2" t="s">
        <v>9</v>
      </c>
      <c r="F34" s="334" t="s">
        <v>525</v>
      </c>
    </row>
    <row r="35" spans="1:6" ht="15" x14ac:dyDescent="0.25">
      <c r="E35" s="2" t="s">
        <v>11</v>
      </c>
      <c r="F35" s="2" t="s">
        <v>47</v>
      </c>
    </row>
    <row r="36" spans="1:6" ht="15" x14ac:dyDescent="0.25">
      <c r="A36" s="2" t="s">
        <v>48</v>
      </c>
      <c r="B36" s="2" t="s">
        <v>7</v>
      </c>
      <c r="C36" s="2" t="s">
        <v>8</v>
      </c>
      <c r="D36" s="2"/>
      <c r="E36" s="2" t="s">
        <v>9</v>
      </c>
      <c r="F36" s="2" t="s">
        <v>44</v>
      </c>
    </row>
    <row r="37" spans="1:6" ht="15" x14ac:dyDescent="0.25">
      <c r="E37" s="2" t="s">
        <v>11</v>
      </c>
      <c r="F37" s="2" t="s">
        <v>45</v>
      </c>
    </row>
    <row r="38" spans="1:6" ht="15" x14ac:dyDescent="0.25">
      <c r="A38" t="s">
        <v>1354</v>
      </c>
      <c r="B38" s="2" t="s">
        <v>7</v>
      </c>
      <c r="C38" s="2" t="s">
        <v>8</v>
      </c>
      <c r="E38" s="475" t="s">
        <v>1304</v>
      </c>
    </row>
    <row r="39" spans="1:6" ht="15" x14ac:dyDescent="0.25">
      <c r="E39" s="475" t="s">
        <v>1303</v>
      </c>
    </row>
    <row r="40" spans="1:6" ht="15" x14ac:dyDescent="0.25">
      <c r="E40" s="475" t="s">
        <v>1302</v>
      </c>
    </row>
    <row r="41" spans="1:6" ht="15" x14ac:dyDescent="0.25">
      <c r="A41" t="s">
        <v>1356</v>
      </c>
      <c r="B41" s="2" t="s">
        <v>7</v>
      </c>
      <c r="C41" s="2" t="s">
        <v>8</v>
      </c>
      <c r="E41" s="475" t="s">
        <v>551</v>
      </c>
    </row>
    <row r="42" spans="1:6" ht="15" x14ac:dyDescent="0.25">
      <c r="B42" s="2"/>
      <c r="C42" s="2"/>
      <c r="E42" s="737" t="s">
        <v>3268</v>
      </c>
    </row>
    <row r="43" spans="1:6" ht="15" x14ac:dyDescent="0.25">
      <c r="E43" s="475" t="s">
        <v>558</v>
      </c>
    </row>
    <row r="44" spans="1:6" ht="15" x14ac:dyDescent="0.25">
      <c r="E44" s="475" t="s">
        <v>1355</v>
      </c>
    </row>
    <row r="45" spans="1:6" ht="15" x14ac:dyDescent="0.25">
      <c r="A45" t="s">
        <v>1981</v>
      </c>
      <c r="B45" s="2" t="s">
        <v>7</v>
      </c>
      <c r="C45" t="s">
        <v>8</v>
      </c>
      <c r="E45" s="515" t="s">
        <v>1982</v>
      </c>
    </row>
    <row r="46" spans="1:6" ht="15" x14ac:dyDescent="0.25">
      <c r="E46" s="661" t="s">
        <v>2566</v>
      </c>
    </row>
    <row r="47" spans="1:6" ht="15" x14ac:dyDescent="0.25">
      <c r="E47" s="661" t="s">
        <v>2567</v>
      </c>
    </row>
    <row r="48" spans="1:6" ht="15" x14ac:dyDescent="0.25">
      <c r="E48" s="661" t="s">
        <v>2568</v>
      </c>
    </row>
    <row r="49" spans="1:6" ht="15" x14ac:dyDescent="0.25">
      <c r="A49" s="561" t="s">
        <v>2355</v>
      </c>
      <c r="B49" s="2" t="s">
        <v>7</v>
      </c>
      <c r="C49" s="2" t="s">
        <v>8</v>
      </c>
      <c r="D49" s="2"/>
      <c r="E49" s="2"/>
      <c r="F49" s="2" t="s">
        <v>44</v>
      </c>
    </row>
    <row r="50" spans="1:6" ht="15" x14ac:dyDescent="0.25">
      <c r="E50" s="2"/>
      <c r="F50" s="2" t="s">
        <v>45</v>
      </c>
    </row>
    <row r="51" spans="1:6" ht="15" x14ac:dyDescent="0.25">
      <c r="A51" s="561" t="s">
        <v>2356</v>
      </c>
      <c r="F51" s="2" t="s">
        <v>45</v>
      </c>
    </row>
    <row r="52" spans="1:6" ht="15" x14ac:dyDescent="0.25">
      <c r="F52" s="2" t="s">
        <v>2357</v>
      </c>
    </row>
    <row r="53" spans="1:6" ht="15" x14ac:dyDescent="0.25">
      <c r="F53" s="2" t="s">
        <v>2358</v>
      </c>
    </row>
    <row r="54" spans="1:6" ht="15" x14ac:dyDescent="0.25">
      <c r="A54" t="s">
        <v>2556</v>
      </c>
      <c r="B54" s="2" t="s">
        <v>7</v>
      </c>
      <c r="C54" t="s">
        <v>8</v>
      </c>
      <c r="E54" s="740" t="s">
        <v>3326</v>
      </c>
    </row>
    <row r="55" spans="1:6" ht="15" x14ac:dyDescent="0.25">
      <c r="E55" s="740" t="s">
        <v>3327</v>
      </c>
    </row>
    <row r="56" spans="1:6" ht="15" x14ac:dyDescent="0.25">
      <c r="E56" s="740" t="s">
        <v>3328</v>
      </c>
    </row>
    <row r="57" spans="1:6" ht="15" x14ac:dyDescent="0.25">
      <c r="E57" s="740" t="s">
        <v>3329</v>
      </c>
    </row>
    <row r="58" spans="1:6" ht="15" x14ac:dyDescent="0.25">
      <c r="E58" s="740" t="s">
        <v>3330</v>
      </c>
    </row>
    <row r="59" spans="1:6" ht="15" x14ac:dyDescent="0.25">
      <c r="E59" s="740" t="s">
        <v>3331</v>
      </c>
    </row>
  </sheetData>
  <sheetProtection formatColumns="0"/>
  <pageMargins left="0.75" right="0.75" top="1" bottom="1" header="0.5" footer="0.5"/>
  <pageSetup orientation="portrait" r:id="rId1"/>
  <headerFooter alignWithMargins="0">
    <oddFooter>&amp;C&amp;1#&amp;"Calibri"&amp;10&amp;K000000Classification: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outlinePr summaryBelow="0" summaryRight="0"/>
    <pageSetUpPr fitToPage="1"/>
  </sheetPr>
  <dimension ref="B2:M63"/>
  <sheetViews>
    <sheetView showGridLines="0" tabSelected="1" zoomScaleNormal="100" workbookViewId="0">
      <pane ySplit="4" topLeftCell="A5" activePane="bottomLeft" state="frozen"/>
      <selection activeCell="AC10" sqref="AC10"/>
      <selection pane="bottomLeft" activeCell="A5" sqref="A5"/>
    </sheetView>
  </sheetViews>
  <sheetFormatPr defaultRowHeight="12.75" outlineLevelRow="1" x14ac:dyDescent="0.2"/>
  <cols>
    <col min="1" max="1" width="2.7109375" customWidth="1"/>
    <col min="2" max="2" width="5.7109375" customWidth="1"/>
    <col min="3" max="3" width="19.7109375" style="438" customWidth="1"/>
    <col min="4" max="4" width="4.140625" style="438" customWidth="1"/>
    <col min="5" max="10" width="9.140625" style="438"/>
  </cols>
  <sheetData>
    <row r="2" spans="2:11" ht="30" x14ac:dyDescent="0.2">
      <c r="B2" s="451" t="s">
        <v>3430</v>
      </c>
      <c r="C2" s="451"/>
      <c r="D2" s="442"/>
      <c r="E2" s="442"/>
      <c r="F2" s="442"/>
      <c r="G2" s="442"/>
      <c r="H2" s="442"/>
      <c r="I2" s="442"/>
    </row>
    <row r="3" spans="2:11" ht="15" customHeight="1" x14ac:dyDescent="0.2">
      <c r="C3" s="446"/>
      <c r="D3" s="447"/>
      <c r="E3" s="447"/>
      <c r="F3" s="447"/>
      <c r="G3" s="447"/>
      <c r="H3" s="447"/>
      <c r="I3" s="447"/>
    </row>
    <row r="4" spans="2:11" ht="24.95" customHeight="1" x14ac:dyDescent="0.2">
      <c r="B4" s="466" t="s">
        <v>1336</v>
      </c>
      <c r="C4" s="443" t="s">
        <v>1091</v>
      </c>
      <c r="D4" s="447"/>
      <c r="E4" s="447"/>
      <c r="F4" s="447"/>
      <c r="G4" s="447"/>
      <c r="H4" s="447"/>
      <c r="I4" s="447"/>
    </row>
    <row r="5" spans="2:11" ht="15" customHeight="1" x14ac:dyDescent="0.2">
      <c r="C5" s="447"/>
      <c r="D5" s="447"/>
      <c r="E5" s="447"/>
      <c r="F5" s="447"/>
      <c r="G5" s="447"/>
      <c r="H5" s="447"/>
      <c r="I5" s="447"/>
    </row>
    <row r="6" spans="2:11" ht="24.95" customHeight="1" x14ac:dyDescent="0.2">
      <c r="B6" s="466" t="s">
        <v>1336</v>
      </c>
      <c r="C6" s="780" t="s">
        <v>1070</v>
      </c>
      <c r="D6" s="780"/>
      <c r="E6" s="780"/>
      <c r="F6" s="780"/>
      <c r="G6" s="780"/>
      <c r="H6" s="780"/>
      <c r="I6" s="780"/>
      <c r="J6" s="449"/>
      <c r="K6" s="450"/>
    </row>
    <row r="7" spans="2:11" ht="15" customHeight="1" x14ac:dyDescent="0.2">
      <c r="C7" s="447"/>
      <c r="D7" s="447"/>
      <c r="E7" s="447"/>
      <c r="F7" s="447"/>
      <c r="G7" s="447"/>
      <c r="H7" s="447"/>
      <c r="I7" s="447"/>
    </row>
    <row r="8" spans="2:11" ht="24.95" customHeight="1" x14ac:dyDescent="0.2">
      <c r="B8" s="466" t="s">
        <v>1336</v>
      </c>
      <c r="C8" s="780" t="s">
        <v>1699</v>
      </c>
      <c r="D8" s="780"/>
      <c r="E8" s="780"/>
      <c r="F8" s="780"/>
      <c r="G8" s="780"/>
      <c r="H8" s="780"/>
      <c r="I8" s="780"/>
      <c r="J8" s="449"/>
      <c r="K8" s="450"/>
    </row>
    <row r="9" spans="2:11" ht="24.95" customHeight="1" x14ac:dyDescent="0.2">
      <c r="B9" s="466" t="s">
        <v>1336</v>
      </c>
      <c r="C9" s="780" t="s">
        <v>3244</v>
      </c>
      <c r="D9" s="780"/>
      <c r="E9" s="780"/>
      <c r="F9" s="780"/>
      <c r="G9" s="780"/>
      <c r="H9" s="780"/>
      <c r="I9" s="780"/>
      <c r="J9" s="449"/>
      <c r="K9" s="450"/>
    </row>
    <row r="10" spans="2:11" ht="15" customHeight="1" x14ac:dyDescent="0.2">
      <c r="C10" s="447"/>
      <c r="D10" s="447"/>
      <c r="E10" s="447"/>
      <c r="F10" s="447"/>
      <c r="G10" s="447"/>
      <c r="H10" s="447"/>
      <c r="I10" s="447"/>
    </row>
    <row r="11" spans="2:11" ht="24.95" customHeight="1" collapsed="1" x14ac:dyDescent="0.2">
      <c r="B11" s="466" t="s">
        <v>1336</v>
      </c>
      <c r="C11" s="780" t="s">
        <v>1335</v>
      </c>
      <c r="D11" s="780"/>
      <c r="E11" s="780"/>
      <c r="F11" s="780"/>
      <c r="G11" s="780"/>
      <c r="H11" s="780"/>
      <c r="I11" s="780"/>
      <c r="J11" s="449"/>
      <c r="K11" s="450"/>
    </row>
    <row r="12" spans="2:11" ht="24.95" hidden="1" customHeight="1" outlineLevel="1" x14ac:dyDescent="0.2">
      <c r="C12" s="455" t="s">
        <v>57</v>
      </c>
      <c r="D12" s="455"/>
      <c r="E12" s="455" t="s">
        <v>431</v>
      </c>
      <c r="F12" s="445"/>
      <c r="G12" s="445"/>
      <c r="H12" s="445"/>
      <c r="I12" s="445"/>
      <c r="J12" s="448"/>
      <c r="K12" s="444"/>
    </row>
    <row r="13" spans="2:11" ht="24.95" hidden="1" customHeight="1" outlineLevel="1" x14ac:dyDescent="0.2">
      <c r="C13" s="522" t="s">
        <v>2611</v>
      </c>
      <c r="D13" s="681"/>
      <c r="E13" s="682" t="s">
        <v>2610</v>
      </c>
      <c r="F13" s="681"/>
      <c r="G13" s="681"/>
      <c r="H13" s="681"/>
      <c r="I13" s="681"/>
      <c r="J13" s="683"/>
      <c r="K13" s="684"/>
    </row>
    <row r="14" spans="2:11" s="453" customFormat="1" ht="24.95" hidden="1" customHeight="1" outlineLevel="1" x14ac:dyDescent="0.2">
      <c r="C14" s="522" t="s">
        <v>2007</v>
      </c>
      <c r="D14" s="685"/>
      <c r="E14" s="686" t="s">
        <v>2006</v>
      </c>
      <c r="F14" s="685"/>
      <c r="G14" s="685"/>
      <c r="H14" s="685"/>
      <c r="I14" s="685"/>
      <c r="J14" s="687"/>
      <c r="K14" s="688"/>
    </row>
    <row r="15" spans="2:11" s="453" customFormat="1" ht="24.95" hidden="1" customHeight="1" outlineLevel="1" x14ac:dyDescent="0.2">
      <c r="C15" s="522" t="str">
        <f>C14&amp;" Validations"</f>
        <v>Form 012 Validations</v>
      </c>
      <c r="D15" s="518"/>
      <c r="E15" s="519"/>
      <c r="F15" s="518"/>
      <c r="G15" s="518"/>
      <c r="H15" s="518"/>
      <c r="I15" s="518"/>
      <c r="J15" s="520"/>
      <c r="K15" s="521"/>
    </row>
    <row r="16" spans="2:11" s="453" customFormat="1" ht="24.95" hidden="1" customHeight="1" outlineLevel="1" x14ac:dyDescent="0.2">
      <c r="C16" s="522" t="s">
        <v>1084</v>
      </c>
      <c r="D16" s="523"/>
      <c r="E16" s="524" t="s">
        <v>1090</v>
      </c>
      <c r="F16" s="523"/>
      <c r="G16" s="523"/>
      <c r="H16" s="523"/>
      <c r="I16" s="523"/>
      <c r="J16" s="525"/>
      <c r="K16" s="526"/>
    </row>
    <row r="17" spans="2:13" s="453" customFormat="1" ht="24.95" hidden="1" customHeight="1" outlineLevel="1" x14ac:dyDescent="0.2">
      <c r="C17" s="461" t="str">
        <f>C16&amp;" Validations"</f>
        <v>Form 309 Validations</v>
      </c>
      <c r="D17" s="462"/>
      <c r="E17" s="463"/>
      <c r="F17" s="462"/>
      <c r="G17" s="462"/>
      <c r="H17" s="462"/>
      <c r="I17" s="462"/>
      <c r="J17" s="464"/>
      <c r="K17" s="465"/>
    </row>
    <row r="18" spans="2:13" s="453" customFormat="1" ht="24.95" hidden="1" customHeight="1" outlineLevel="1" x14ac:dyDescent="0.2">
      <c r="C18" s="461" t="s">
        <v>1085</v>
      </c>
      <c r="D18" s="462"/>
      <c r="E18" s="463" t="s">
        <v>1092</v>
      </c>
      <c r="F18" s="462"/>
      <c r="G18" s="462"/>
      <c r="H18" s="462"/>
      <c r="I18" s="462"/>
      <c r="J18" s="464"/>
      <c r="K18" s="465"/>
    </row>
    <row r="19" spans="2:13" s="453" customFormat="1" ht="24.95" hidden="1" customHeight="1" outlineLevel="1" x14ac:dyDescent="0.2">
      <c r="C19" s="461" t="str">
        <f>C18&amp;" Validations"</f>
        <v>Form 310 Validations</v>
      </c>
      <c r="D19" s="462"/>
      <c r="E19" s="463"/>
      <c r="F19" s="462"/>
      <c r="G19" s="462"/>
      <c r="H19" s="462"/>
      <c r="I19" s="462"/>
      <c r="J19" s="464"/>
      <c r="K19" s="465"/>
    </row>
    <row r="20" spans="2:13" s="453" customFormat="1" ht="24.95" hidden="1" customHeight="1" outlineLevel="1" x14ac:dyDescent="0.2">
      <c r="C20" s="461" t="s">
        <v>1086</v>
      </c>
      <c r="D20" s="462"/>
      <c r="E20" s="463" t="s">
        <v>1093</v>
      </c>
      <c r="F20" s="462"/>
      <c r="G20" s="462"/>
      <c r="H20" s="462"/>
      <c r="I20" s="462"/>
      <c r="J20" s="464"/>
      <c r="K20" s="465"/>
    </row>
    <row r="21" spans="2:13" s="453" customFormat="1" ht="24.95" hidden="1" customHeight="1" outlineLevel="1" x14ac:dyDescent="0.2">
      <c r="C21" s="461" t="str">
        <f>C20&amp;" Validations"</f>
        <v>Form 311 Validations</v>
      </c>
      <c r="D21" s="462"/>
      <c r="E21" s="463"/>
      <c r="F21" s="462"/>
      <c r="G21" s="462"/>
      <c r="H21" s="462"/>
      <c r="I21" s="462"/>
      <c r="J21" s="464"/>
      <c r="K21" s="465"/>
    </row>
    <row r="22" spans="2:13" s="453" customFormat="1" ht="24.95" hidden="1" customHeight="1" outlineLevel="1" x14ac:dyDescent="0.2">
      <c r="C22" s="461" t="s">
        <v>1087</v>
      </c>
      <c r="D22" s="462"/>
      <c r="E22" s="463" t="s">
        <v>1094</v>
      </c>
      <c r="F22" s="462"/>
      <c r="G22" s="462"/>
      <c r="H22" s="462"/>
      <c r="I22" s="462"/>
      <c r="J22" s="464"/>
      <c r="K22" s="465"/>
    </row>
    <row r="23" spans="2:13" s="453" customFormat="1" ht="24.95" hidden="1" customHeight="1" outlineLevel="1" x14ac:dyDescent="0.2">
      <c r="C23" s="461" t="str">
        <f>C22&amp;" Validations"</f>
        <v>Form 312 Validations</v>
      </c>
      <c r="D23" s="462"/>
      <c r="E23" s="463"/>
      <c r="F23" s="462"/>
      <c r="G23" s="462"/>
      <c r="H23" s="462"/>
      <c r="I23" s="462"/>
      <c r="J23" s="464"/>
      <c r="K23" s="465"/>
    </row>
    <row r="24" spans="2:13" s="453" customFormat="1" ht="24.95" hidden="1" customHeight="1" outlineLevel="1" x14ac:dyDescent="0.2">
      <c r="C24" s="461" t="s">
        <v>1088</v>
      </c>
      <c r="D24" s="462"/>
      <c r="E24" s="463" t="s">
        <v>1095</v>
      </c>
      <c r="F24" s="462"/>
      <c r="G24" s="462"/>
      <c r="H24" s="462"/>
      <c r="I24" s="462"/>
      <c r="J24" s="464"/>
      <c r="K24" s="465"/>
    </row>
    <row r="25" spans="2:13" s="453" customFormat="1" ht="24.95" hidden="1" customHeight="1" outlineLevel="1" x14ac:dyDescent="0.2">
      <c r="C25" s="461" t="str">
        <f>C24&amp;" Validations"</f>
        <v>Form 313 Validations</v>
      </c>
      <c r="D25" s="462"/>
      <c r="E25" s="463"/>
      <c r="F25" s="462"/>
      <c r="G25" s="462"/>
      <c r="H25" s="462"/>
      <c r="I25" s="462"/>
      <c r="J25" s="464"/>
      <c r="K25" s="465"/>
    </row>
    <row r="26" spans="2:13" s="453" customFormat="1" ht="24.95" hidden="1" customHeight="1" outlineLevel="1" x14ac:dyDescent="0.2">
      <c r="C26" s="461" t="s">
        <v>1089</v>
      </c>
      <c r="D26" s="462"/>
      <c r="E26" s="463" t="s">
        <v>1766</v>
      </c>
      <c r="F26" s="462"/>
      <c r="G26" s="462"/>
      <c r="H26" s="462"/>
      <c r="I26" s="462"/>
      <c r="J26" s="464"/>
      <c r="K26" s="465"/>
    </row>
    <row r="27" spans="2:13" s="453" customFormat="1" ht="24.95" hidden="1" customHeight="1" outlineLevel="1" x14ac:dyDescent="0.2">
      <c r="C27" s="461" t="str">
        <f>C26&amp;" Validations"</f>
        <v>Form 314 Validations</v>
      </c>
      <c r="D27" s="462"/>
      <c r="E27" s="463"/>
      <c r="F27" s="462"/>
      <c r="G27" s="462"/>
      <c r="H27" s="462"/>
      <c r="I27" s="462"/>
      <c r="J27" s="464"/>
      <c r="K27" s="465"/>
    </row>
    <row r="28" spans="2:13" s="453" customFormat="1" ht="15" customHeight="1" x14ac:dyDescent="0.2">
      <c r="C28" s="452"/>
      <c r="D28" s="452"/>
      <c r="E28" s="452"/>
      <c r="F28" s="452"/>
      <c r="G28" s="452"/>
      <c r="H28" s="452"/>
      <c r="I28" s="452"/>
      <c r="J28" s="42"/>
    </row>
    <row r="29" spans="2:13" s="453" customFormat="1" ht="24.95" customHeight="1" collapsed="1" x14ac:dyDescent="0.2">
      <c r="B29" s="466" t="s">
        <v>1336</v>
      </c>
      <c r="C29" s="780" t="s">
        <v>1096</v>
      </c>
      <c r="D29" s="780"/>
      <c r="E29" s="780"/>
      <c r="F29" s="780"/>
      <c r="G29" s="780"/>
      <c r="H29" s="780"/>
      <c r="I29" s="780"/>
      <c r="J29" s="449"/>
      <c r="K29" s="450"/>
      <c r="L29" s="454"/>
    </row>
    <row r="30" spans="2:13" s="453" customFormat="1" ht="24.95" hidden="1" customHeight="1" outlineLevel="1" x14ac:dyDescent="0.2">
      <c r="C30" s="455" t="s">
        <v>57</v>
      </c>
      <c r="D30" s="455"/>
      <c r="E30" s="455" t="s">
        <v>431</v>
      </c>
      <c r="F30" s="445"/>
      <c r="G30" s="445"/>
      <c r="H30" s="445"/>
      <c r="I30" s="445"/>
      <c r="J30" s="448"/>
      <c r="K30" s="444"/>
      <c r="L30"/>
      <c r="M30"/>
    </row>
    <row r="31" spans="2:13" s="453" customFormat="1" ht="24.95" hidden="1" customHeight="1" outlineLevel="1" x14ac:dyDescent="0.2">
      <c r="C31" s="461" t="s">
        <v>1097</v>
      </c>
      <c r="D31" s="462"/>
      <c r="E31" s="463" t="s">
        <v>1328</v>
      </c>
      <c r="F31" s="462"/>
      <c r="G31" s="462"/>
      <c r="H31" s="462"/>
      <c r="I31" s="462"/>
      <c r="J31" s="464"/>
      <c r="K31" s="465"/>
    </row>
    <row r="32" spans="2:13" s="453" customFormat="1" ht="24.95" hidden="1" customHeight="1" outlineLevel="1" x14ac:dyDescent="0.2">
      <c r="C32" s="461" t="str">
        <f>C31&amp;" Validations"</f>
        <v>Form 500 Validations</v>
      </c>
      <c r="D32" s="462"/>
      <c r="E32" s="463"/>
      <c r="F32" s="462"/>
      <c r="G32" s="462"/>
      <c r="H32" s="462"/>
      <c r="I32" s="462"/>
      <c r="J32" s="464"/>
      <c r="K32" s="465"/>
    </row>
    <row r="33" spans="3:11" s="453" customFormat="1" ht="24.95" hidden="1" customHeight="1" outlineLevel="1" x14ac:dyDescent="0.2">
      <c r="C33" s="461" t="s">
        <v>1098</v>
      </c>
      <c r="D33" s="462"/>
      <c r="E33" s="463" t="s">
        <v>1329</v>
      </c>
      <c r="F33" s="462"/>
      <c r="G33" s="462"/>
      <c r="H33" s="462"/>
      <c r="I33" s="462"/>
      <c r="J33" s="464"/>
      <c r="K33" s="465"/>
    </row>
    <row r="34" spans="3:11" s="453" customFormat="1" ht="24.95" hidden="1" customHeight="1" outlineLevel="1" x14ac:dyDescent="0.2">
      <c r="C34" s="461" t="s">
        <v>1099</v>
      </c>
      <c r="D34" s="462"/>
      <c r="E34" s="463" t="s">
        <v>1330</v>
      </c>
      <c r="F34" s="462"/>
      <c r="G34" s="462"/>
      <c r="H34" s="462"/>
      <c r="I34" s="462"/>
      <c r="J34" s="464"/>
      <c r="K34" s="465"/>
    </row>
    <row r="35" spans="3:11" s="453" customFormat="1" ht="24.95" hidden="1" customHeight="1" outlineLevel="1" x14ac:dyDescent="0.2">
      <c r="C35" s="461" t="str">
        <f>C34&amp;" Validations"</f>
        <v>Form 502 Validations</v>
      </c>
      <c r="D35" s="462"/>
      <c r="E35" s="463"/>
      <c r="F35" s="462"/>
      <c r="G35" s="462"/>
      <c r="H35" s="462"/>
      <c r="I35" s="462"/>
      <c r="J35" s="464"/>
      <c r="K35" s="465"/>
    </row>
    <row r="36" spans="3:11" s="453" customFormat="1" ht="24.95" hidden="1" customHeight="1" outlineLevel="1" x14ac:dyDescent="0.2">
      <c r="C36" s="461" t="s">
        <v>1100</v>
      </c>
      <c r="D36" s="462"/>
      <c r="E36" s="463" t="s">
        <v>1331</v>
      </c>
      <c r="F36" s="462"/>
      <c r="G36" s="462"/>
      <c r="H36" s="462"/>
      <c r="I36" s="462"/>
      <c r="J36" s="464"/>
      <c r="K36" s="465"/>
    </row>
    <row r="37" spans="3:11" s="453" customFormat="1" ht="24.95" hidden="1" customHeight="1" outlineLevel="1" x14ac:dyDescent="0.2">
      <c r="C37" s="461" t="s">
        <v>1101</v>
      </c>
      <c r="D37" s="462"/>
      <c r="E37" s="463" t="s">
        <v>1308</v>
      </c>
      <c r="F37" s="462"/>
      <c r="G37" s="462"/>
      <c r="H37" s="462"/>
      <c r="I37" s="462"/>
      <c r="J37" s="464"/>
      <c r="K37" s="465"/>
    </row>
    <row r="38" spans="3:11" s="453" customFormat="1" ht="24.95" hidden="1" customHeight="1" outlineLevel="1" x14ac:dyDescent="0.2">
      <c r="C38" s="461" t="str">
        <f>C37&amp;" Validations"</f>
        <v>Form 510 Validations</v>
      </c>
      <c r="D38" s="462"/>
      <c r="E38" s="463"/>
      <c r="F38" s="462"/>
      <c r="G38" s="462"/>
      <c r="H38" s="462"/>
      <c r="I38" s="462"/>
      <c r="J38" s="464"/>
      <c r="K38" s="465"/>
    </row>
    <row r="39" spans="3:11" s="453" customFormat="1" ht="24.95" hidden="1" customHeight="1" outlineLevel="1" x14ac:dyDescent="0.2">
      <c r="C39" s="461" t="s">
        <v>1102</v>
      </c>
      <c r="D39" s="462"/>
      <c r="E39" s="463" t="s">
        <v>1309</v>
      </c>
      <c r="F39" s="462"/>
      <c r="G39" s="462"/>
      <c r="H39" s="462"/>
      <c r="I39" s="462"/>
      <c r="J39" s="464"/>
      <c r="K39" s="465"/>
    </row>
    <row r="40" spans="3:11" s="453" customFormat="1" ht="24.95" hidden="1" customHeight="1" outlineLevel="1" x14ac:dyDescent="0.2">
      <c r="C40" s="461" t="s">
        <v>1103</v>
      </c>
      <c r="D40" s="462"/>
      <c r="E40" s="463" t="s">
        <v>1310</v>
      </c>
      <c r="F40" s="462"/>
      <c r="G40" s="462"/>
      <c r="H40" s="462"/>
      <c r="I40" s="462"/>
      <c r="J40" s="464"/>
      <c r="K40" s="465"/>
    </row>
    <row r="41" spans="3:11" s="453" customFormat="1" ht="24.95" hidden="1" customHeight="1" outlineLevel="1" x14ac:dyDescent="0.2">
      <c r="C41" s="461" t="str">
        <f>C40&amp;" Validations"</f>
        <v>Form 520 Validations</v>
      </c>
      <c r="D41" s="462"/>
      <c r="E41" s="463"/>
      <c r="F41" s="462"/>
      <c r="G41" s="462"/>
      <c r="H41" s="462"/>
      <c r="I41" s="462"/>
      <c r="J41" s="464"/>
      <c r="K41" s="465"/>
    </row>
    <row r="42" spans="3:11" s="453" customFormat="1" ht="24.95" hidden="1" customHeight="1" outlineLevel="1" x14ac:dyDescent="0.2">
      <c r="C42" s="461" t="s">
        <v>1104</v>
      </c>
      <c r="D42" s="462"/>
      <c r="E42" s="463" t="s">
        <v>1311</v>
      </c>
      <c r="F42" s="462"/>
      <c r="G42" s="462"/>
      <c r="H42" s="462"/>
      <c r="I42" s="462"/>
      <c r="J42" s="464"/>
      <c r="K42" s="465"/>
    </row>
    <row r="43" spans="3:11" s="453" customFormat="1" ht="24.95" hidden="1" customHeight="1" outlineLevel="1" x14ac:dyDescent="0.2">
      <c r="C43" s="461" t="s">
        <v>1105</v>
      </c>
      <c r="D43" s="462"/>
      <c r="E43" s="463" t="s">
        <v>1312</v>
      </c>
      <c r="F43" s="462"/>
      <c r="G43" s="462"/>
      <c r="H43" s="462"/>
      <c r="I43" s="462"/>
      <c r="J43" s="464"/>
      <c r="K43" s="465"/>
    </row>
    <row r="44" spans="3:11" s="453" customFormat="1" ht="24.95" hidden="1" customHeight="1" outlineLevel="1" x14ac:dyDescent="0.2">
      <c r="C44" s="461" t="str">
        <f>C43&amp;" Validations"</f>
        <v>Form 530 Validations</v>
      </c>
      <c r="D44" s="462"/>
      <c r="E44" s="463"/>
      <c r="F44" s="462"/>
      <c r="G44" s="462"/>
      <c r="H44" s="462"/>
      <c r="I44" s="462"/>
      <c r="J44" s="464"/>
      <c r="K44" s="465"/>
    </row>
    <row r="45" spans="3:11" s="453" customFormat="1" ht="24.95" hidden="1" customHeight="1" outlineLevel="1" x14ac:dyDescent="0.2">
      <c r="C45" s="461" t="s">
        <v>1106</v>
      </c>
      <c r="D45" s="462"/>
      <c r="E45" s="463" t="s">
        <v>1313</v>
      </c>
      <c r="F45" s="462"/>
      <c r="G45" s="462"/>
      <c r="H45" s="462"/>
      <c r="I45" s="462"/>
      <c r="J45" s="464"/>
      <c r="K45" s="465"/>
    </row>
    <row r="46" spans="3:11" s="453" customFormat="1" ht="24.95" hidden="1" customHeight="1" outlineLevel="1" x14ac:dyDescent="0.2">
      <c r="C46" s="461" t="str">
        <f>C45&amp;" Validations"</f>
        <v>Form 531 Validations</v>
      </c>
      <c r="D46" s="462"/>
      <c r="E46" s="463"/>
      <c r="F46" s="462"/>
      <c r="G46" s="462"/>
      <c r="H46" s="462"/>
      <c r="I46" s="462"/>
      <c r="J46" s="464"/>
      <c r="K46" s="465"/>
    </row>
    <row r="47" spans="3:11" s="453" customFormat="1" ht="24.95" hidden="1" customHeight="1" outlineLevel="1" x14ac:dyDescent="0.2">
      <c r="C47" s="461" t="s">
        <v>1107</v>
      </c>
      <c r="D47" s="462"/>
      <c r="E47" s="463" t="s">
        <v>1314</v>
      </c>
      <c r="F47" s="462"/>
      <c r="G47" s="462"/>
      <c r="H47" s="462"/>
      <c r="I47" s="462"/>
      <c r="J47" s="464"/>
      <c r="K47" s="465"/>
    </row>
    <row r="48" spans="3:11" s="453" customFormat="1" ht="24.95" hidden="1" customHeight="1" outlineLevel="1" x14ac:dyDescent="0.2">
      <c r="C48" s="461" t="s">
        <v>1315</v>
      </c>
      <c r="D48" s="462"/>
      <c r="E48" s="463" t="s">
        <v>1316</v>
      </c>
      <c r="F48" s="462"/>
      <c r="G48" s="462"/>
      <c r="H48" s="462"/>
      <c r="I48" s="462"/>
      <c r="J48" s="464"/>
      <c r="K48" s="465"/>
    </row>
    <row r="49" spans="2:11" s="453" customFormat="1" ht="24.95" hidden="1" customHeight="1" outlineLevel="1" x14ac:dyDescent="0.2">
      <c r="C49" s="461" t="s">
        <v>1108</v>
      </c>
      <c r="D49" s="462"/>
      <c r="E49" s="463" t="s">
        <v>1332</v>
      </c>
      <c r="F49" s="462"/>
      <c r="G49" s="462"/>
      <c r="H49" s="462"/>
      <c r="I49" s="462"/>
      <c r="J49" s="464"/>
      <c r="K49" s="465"/>
    </row>
    <row r="50" spans="2:11" s="453" customFormat="1" ht="24.95" hidden="1" customHeight="1" outlineLevel="1" x14ac:dyDescent="0.2">
      <c r="C50" s="461" t="str">
        <f>C49&amp;" Validations"</f>
        <v>Form 550 Validations</v>
      </c>
      <c r="D50" s="462"/>
      <c r="E50" s="463"/>
      <c r="F50" s="462"/>
      <c r="G50" s="462"/>
      <c r="H50" s="462"/>
      <c r="I50" s="462"/>
      <c r="J50" s="464"/>
      <c r="K50" s="465"/>
    </row>
    <row r="51" spans="2:11" s="453" customFormat="1" ht="24.95" hidden="1" customHeight="1" outlineLevel="1" x14ac:dyDescent="0.2">
      <c r="C51" s="461" t="s">
        <v>1109</v>
      </c>
      <c r="D51" s="462"/>
      <c r="E51" s="463" t="s">
        <v>1317</v>
      </c>
      <c r="F51" s="462"/>
      <c r="G51" s="462"/>
      <c r="H51" s="462"/>
      <c r="I51" s="462"/>
      <c r="J51" s="464"/>
      <c r="K51" s="465"/>
    </row>
    <row r="52" spans="2:11" s="453" customFormat="1" ht="24.95" hidden="1" customHeight="1" outlineLevel="1" x14ac:dyDescent="0.2">
      <c r="C52" s="461" t="str">
        <f>C51&amp;" Validations"</f>
        <v>Form 560 Validations</v>
      </c>
      <c r="D52" s="462"/>
      <c r="E52" s="463"/>
      <c r="F52" s="462"/>
      <c r="G52" s="462"/>
      <c r="H52" s="462"/>
      <c r="I52" s="462"/>
      <c r="J52" s="464"/>
      <c r="K52" s="465"/>
    </row>
    <row r="53" spans="2:11" s="453" customFormat="1" ht="24.95" hidden="1" customHeight="1" outlineLevel="1" x14ac:dyDescent="0.2">
      <c r="C53" s="461" t="s">
        <v>1318</v>
      </c>
      <c r="D53" s="462"/>
      <c r="E53" s="463" t="s">
        <v>2612</v>
      </c>
      <c r="F53" s="462"/>
      <c r="G53" s="462"/>
      <c r="H53" s="462"/>
      <c r="I53" s="462"/>
      <c r="J53" s="464"/>
      <c r="K53" s="465"/>
    </row>
    <row r="54" spans="2:11" s="453" customFormat="1" ht="24.95" hidden="1" customHeight="1" outlineLevel="1" x14ac:dyDescent="0.2">
      <c r="C54" s="461" t="str">
        <f>C53&amp;" Validations"</f>
        <v>Form 561 Validations</v>
      </c>
      <c r="D54" s="462"/>
      <c r="E54" s="463"/>
      <c r="F54" s="462"/>
      <c r="G54" s="462"/>
      <c r="H54" s="462"/>
      <c r="I54" s="462"/>
      <c r="J54" s="464"/>
      <c r="K54" s="465"/>
    </row>
    <row r="55" spans="2:11" s="453" customFormat="1" ht="24.95" hidden="1" customHeight="1" outlineLevel="1" x14ac:dyDescent="0.2">
      <c r="C55" s="461" t="s">
        <v>1319</v>
      </c>
      <c r="D55" s="462"/>
      <c r="E55" s="463" t="s">
        <v>2613</v>
      </c>
      <c r="F55" s="462"/>
      <c r="G55" s="462"/>
      <c r="H55" s="462"/>
      <c r="I55" s="462"/>
      <c r="J55" s="464"/>
      <c r="K55" s="465"/>
    </row>
    <row r="56" spans="2:11" s="453" customFormat="1" ht="24.95" hidden="1" customHeight="1" outlineLevel="1" x14ac:dyDescent="0.2">
      <c r="C56" s="461" t="str">
        <f>C55&amp;" Validations"</f>
        <v>Form 562 Validations</v>
      </c>
      <c r="D56" s="462"/>
      <c r="E56" s="463"/>
      <c r="F56" s="462"/>
      <c r="G56" s="462"/>
      <c r="H56" s="462"/>
      <c r="I56" s="462"/>
      <c r="J56" s="464"/>
      <c r="K56" s="465"/>
    </row>
    <row r="57" spans="2:11" s="453" customFormat="1" ht="24.95" hidden="1" customHeight="1" outlineLevel="1" x14ac:dyDescent="0.2">
      <c r="C57" s="461" t="s">
        <v>1111</v>
      </c>
      <c r="D57" s="462"/>
      <c r="E57" s="463" t="s">
        <v>1320</v>
      </c>
      <c r="F57" s="462"/>
      <c r="G57" s="462"/>
      <c r="H57" s="462"/>
      <c r="I57" s="462"/>
      <c r="J57" s="464"/>
      <c r="K57" s="465"/>
    </row>
    <row r="58" spans="2:11" s="453" customFormat="1" ht="24.95" hidden="1" customHeight="1" outlineLevel="1" x14ac:dyDescent="0.2">
      <c r="C58" s="461" t="str">
        <f>C57&amp;" Validations"</f>
        <v>Form 570 Validations</v>
      </c>
      <c r="D58" s="462"/>
      <c r="E58" s="463"/>
      <c r="F58" s="462"/>
      <c r="G58" s="462"/>
      <c r="H58" s="462"/>
      <c r="I58" s="462"/>
      <c r="J58" s="464"/>
      <c r="K58" s="465"/>
    </row>
    <row r="59" spans="2:11" s="453" customFormat="1" ht="24.95" hidden="1" customHeight="1" outlineLevel="1" x14ac:dyDescent="0.2">
      <c r="C59" s="461" t="s">
        <v>1112</v>
      </c>
      <c r="D59" s="462"/>
      <c r="E59" s="463" t="s">
        <v>1322</v>
      </c>
      <c r="F59" s="462"/>
      <c r="G59" s="462"/>
      <c r="H59" s="462"/>
      <c r="I59" s="462"/>
      <c r="J59" s="464"/>
      <c r="K59" s="465"/>
    </row>
    <row r="60" spans="2:11" s="453" customFormat="1" ht="15" customHeight="1" x14ac:dyDescent="0.2">
      <c r="C60" s="452"/>
      <c r="D60" s="452"/>
      <c r="E60" s="452"/>
      <c r="F60" s="452"/>
      <c r="G60" s="452"/>
      <c r="H60" s="452"/>
      <c r="I60" s="452"/>
      <c r="J60" s="42"/>
    </row>
    <row r="61" spans="2:11" s="453" customFormat="1" ht="24.95" customHeight="1" collapsed="1" x14ac:dyDescent="0.2">
      <c r="B61" s="466" t="s">
        <v>1336</v>
      </c>
      <c r="C61" s="780" t="s">
        <v>1333</v>
      </c>
      <c r="D61" s="780"/>
      <c r="E61" s="780"/>
      <c r="F61" s="780"/>
      <c r="G61" s="780"/>
      <c r="H61" s="780"/>
      <c r="I61" s="780"/>
      <c r="J61" s="42"/>
    </row>
    <row r="62" spans="2:11" s="453" customFormat="1" ht="24.95" hidden="1" customHeight="1" outlineLevel="1" x14ac:dyDescent="0.2">
      <c r="C62" s="455" t="s">
        <v>57</v>
      </c>
      <c r="D62" s="455"/>
      <c r="E62" s="455" t="s">
        <v>431</v>
      </c>
      <c r="F62" s="445"/>
      <c r="G62" s="445"/>
      <c r="H62" s="445"/>
      <c r="I62" s="445"/>
      <c r="J62" s="448"/>
      <c r="K62" s="444"/>
    </row>
    <row r="63" spans="2:11" s="453" customFormat="1" ht="24.95" hidden="1" customHeight="1" outlineLevel="1" x14ac:dyDescent="0.2">
      <c r="C63" s="456" t="s">
        <v>1110</v>
      </c>
      <c r="D63" s="457"/>
      <c r="E63" s="458" t="s">
        <v>1321</v>
      </c>
      <c r="F63" s="457"/>
      <c r="G63" s="457"/>
      <c r="H63" s="457"/>
      <c r="I63" s="457"/>
      <c r="J63" s="459"/>
      <c r="K63" s="460"/>
    </row>
  </sheetData>
  <mergeCells count="6">
    <mergeCell ref="C29:I29"/>
    <mergeCell ref="C11:I11"/>
    <mergeCell ref="C61:I61"/>
    <mergeCell ref="C6:I6"/>
    <mergeCell ref="C9:I9"/>
    <mergeCell ref="C8:I8"/>
  </mergeCells>
  <hyperlinks>
    <hyperlink ref="C16" location="'309'!A1" display="Form 309" xr:uid="{00000000-0004-0000-0200-000000000000}"/>
    <hyperlink ref="C17" location="'309 Validations'!A1" display="'309 Validations'!A1" xr:uid="{00000000-0004-0000-0200-000001000000}"/>
    <hyperlink ref="C18" location="'310'!A1" display="Form 310" xr:uid="{00000000-0004-0000-0200-000002000000}"/>
    <hyperlink ref="C19" location="'310 Validations'!A1" display="'310 Validations'!A1" xr:uid="{00000000-0004-0000-0200-000003000000}"/>
    <hyperlink ref="C20" location="'311'!A1" display="Form 311" xr:uid="{00000000-0004-0000-0200-000004000000}"/>
    <hyperlink ref="C21" location="'311 Validations'!A1" display="'311 Validations'!A1" xr:uid="{00000000-0004-0000-0200-000005000000}"/>
    <hyperlink ref="C22" location="'312'!A1" display="Form 312" xr:uid="{00000000-0004-0000-0200-000006000000}"/>
    <hyperlink ref="C23" location="'312 Validations'!A1" display="'312 Validations'!A1" xr:uid="{00000000-0004-0000-0200-000007000000}"/>
    <hyperlink ref="C24" location="'313'!A1" display="Form 313" xr:uid="{00000000-0004-0000-0200-000008000000}"/>
    <hyperlink ref="C25" location="'313 Validations'!A1" display="'313 Validations'!A1" xr:uid="{00000000-0004-0000-0200-000009000000}"/>
    <hyperlink ref="C26" location="'314'!A1" display="Form 314" xr:uid="{00000000-0004-0000-0200-00000A000000}"/>
    <hyperlink ref="C27" location="'314 Validations'!A1" display="'314 Validations'!A1" xr:uid="{00000000-0004-0000-0200-00000B000000}"/>
    <hyperlink ref="C31" location="'500'!A1" display="Form 500" xr:uid="{00000000-0004-0000-0200-00000C000000}"/>
    <hyperlink ref="C33" location="'501'!A1" display="Form 501" xr:uid="{00000000-0004-0000-0200-00000D000000}"/>
    <hyperlink ref="C36" location="'503'!A1" display="Form 503" xr:uid="{00000000-0004-0000-0200-00000F000000}"/>
    <hyperlink ref="C39" location="'511'!A1" display="Form 511" xr:uid="{00000000-0004-0000-0200-000010000000}"/>
    <hyperlink ref="C37" location="'510'!A1" display="Form 510" xr:uid="{00000000-0004-0000-0200-000011000000}"/>
    <hyperlink ref="C40" location="'520'!A1" display="Form 520" xr:uid="{00000000-0004-0000-0200-000012000000}"/>
    <hyperlink ref="C42" location="'521'!A1" display="Form 521" xr:uid="{00000000-0004-0000-0200-000013000000}"/>
    <hyperlink ref="C43" location="'530'!A1" display="Form 530" xr:uid="{00000000-0004-0000-0200-000014000000}"/>
    <hyperlink ref="C45" location="'531'!A1" display="Form 531" xr:uid="{00000000-0004-0000-0200-000015000000}"/>
    <hyperlink ref="C47" location="'540'!A1" display="Form 540" xr:uid="{00000000-0004-0000-0200-000016000000}"/>
    <hyperlink ref="C49" location="'550'!A1" display="Form 550" xr:uid="{00000000-0004-0000-0200-000017000000}"/>
    <hyperlink ref="C51" location="'560'!A1" display="Form 560" xr:uid="{00000000-0004-0000-0200-000018000000}"/>
    <hyperlink ref="C53" location="'561'!Print_Area" display="Form 561" xr:uid="{00000000-0004-0000-0200-000019000000}"/>
    <hyperlink ref="C57" location="'570'!A1" display="Form 570" xr:uid="{00000000-0004-0000-0200-00001A000000}"/>
    <hyperlink ref="C59" location="'571'!A1" display="Form 571" xr:uid="{00000000-0004-0000-0200-00001B000000}"/>
    <hyperlink ref="C63" location="'600'!A1" display="Form 600" xr:uid="{00000000-0004-0000-0200-00001C000000}"/>
    <hyperlink ref="C34" location="'502'!A1" display="Form 502" xr:uid="{C2C1C7CB-62B1-4002-8DB6-20FD1DB8EBB7}"/>
    <hyperlink ref="C32" location="'500 Validations'!Print_Area" display="Form 500 Validations" xr:uid="{7DBE49EB-553F-40FA-9FEA-4307FB24DE2D}"/>
    <hyperlink ref="C35" location="'502 Validations'!Print_Area" display="Form 502 Validations" xr:uid="{C5E27BAB-554C-4F0A-B98C-C9FE62DF6FD7}"/>
    <hyperlink ref="C38" location="'510 Validations'!Print_Area" display="Form 510 Validations" xr:uid="{89778BE8-51BE-459D-A43D-1EB994837B6B}"/>
    <hyperlink ref="C41" location="'520 Validations'!Print_Area" display="Form 520 Validations" xr:uid="{08550EFF-F69E-489F-B4A8-383331406C68}"/>
    <hyperlink ref="C46" location="'531 Validations'!Print_Area" display="Form 531 Validations" xr:uid="{C309AAB8-5593-4321-94D8-79B8E58D5C33}"/>
    <hyperlink ref="C50" location="'550 Validations'!Print_Area" display="Form 550 Validations" xr:uid="{F7147263-57CA-4BCA-871D-E98BA5F5842A}"/>
    <hyperlink ref="C58" location="'570 Validations'!Print_Area" display="Form 570 Validations" xr:uid="{60389218-6662-4D8F-90B6-316E51DCBBF8}"/>
    <hyperlink ref="C6:I6" location="Key!A1" display="Key to cells &amp; references in the LCR" xr:uid="{3CB470C4-21D1-4A39-AAE0-93D85756F76F}"/>
    <hyperlink ref="C9:I9" location="'Supp Q Notes 400 - 571'!Print_Area" display="LCR Notes (forms 400-571)" xr:uid="{79759301-1242-48EB-933F-B09EFEEA2242}"/>
    <hyperlink ref="C8:I8" location="'LCR Notes'!A1" display="LCR Notes" xr:uid="{9ACDBA22-0A47-45D7-92A9-CBAD25E618D7}"/>
    <hyperlink ref="C44" location="'530 Validations'!Print_Area" display="Form 530 Validations" xr:uid="{B8E50F6A-F371-45B6-9722-99FA78EBD8E7}"/>
    <hyperlink ref="C52" location="'560 Validations'!Print_Area" display="Form 560 Validations" xr:uid="{886CAE96-E544-4A50-8C4D-9E188AEA9C51}"/>
    <hyperlink ref="C56" location="'562 Validations'!Print_Area" display="Form 562 Validations" xr:uid="{9E504D43-4DCE-4526-B614-A8AB1A3283FD}"/>
    <hyperlink ref="C14" location="'012'!Print_Area" display="Form 012" xr:uid="{D4296C84-2251-432F-83DC-D911693F7E7F}"/>
    <hyperlink ref="C15" location="'012 Validations'!Print_Area" display="'012 Validations'!Print_Area" xr:uid="{D2071C33-1EC6-48D1-95BD-0DCA078A0008}"/>
    <hyperlink ref="C48" location="'541'!Print_Area" display="Form 540" xr:uid="{B2D02907-87B3-4996-8786-8939EBCE99C7}"/>
    <hyperlink ref="C13" location="'010'!A1" display="Form 010" xr:uid="{58ECD0B0-1530-4C33-84D7-1F83B458779A}"/>
    <hyperlink ref="C54" location="'561 Validations'!Print_Area" display="'561 Validations'!Print_Area" xr:uid="{17742E6B-6A61-4770-9D93-147D6863322D}"/>
  </hyperlinks>
  <pageMargins left="0.70866141732283472" right="0.70866141732283472" top="0.74803149606299213" bottom="0.74803149606299213" header="0.31496062992125984" footer="0.31496062992125984"/>
  <pageSetup paperSize="9" scale="50" orientation="portrait" r:id="rId1"/>
  <headerFooter scaleWithDoc="0">
    <oddHeader>&amp;R&amp;F</oddHeader>
    <oddFooter>&amp;L&amp;D &amp;T&amp;RPage &amp;P of &amp;N&amp;C&amp;1#&amp;"Calibri"&amp;10&amp;K000000Classification: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8">
    <pageSetUpPr fitToPage="1"/>
  </sheetPr>
  <dimension ref="B2:F19"/>
  <sheetViews>
    <sheetView zoomScaleNormal="100" workbookViewId="0"/>
  </sheetViews>
  <sheetFormatPr defaultColWidth="9.140625" defaultRowHeight="15" x14ac:dyDescent="0.25"/>
  <cols>
    <col min="1" max="1" width="2.7109375" style="347" customWidth="1"/>
    <col min="2" max="2" width="9.140625" style="347"/>
    <col min="3" max="3" width="16" style="347" customWidth="1"/>
    <col min="4" max="4" width="16.140625" style="347" customWidth="1"/>
    <col min="5" max="5" width="70.42578125" style="347" customWidth="1"/>
    <col min="6" max="11" width="9.140625" style="347"/>
    <col min="12" max="12" width="13.85546875" style="347" bestFit="1" customWidth="1"/>
    <col min="13" max="13" width="14.28515625" style="347" bestFit="1" customWidth="1"/>
    <col min="14" max="16384" width="9.140625" style="347"/>
  </cols>
  <sheetData>
    <row r="2" spans="2:6" ht="26.25" customHeight="1" x14ac:dyDescent="0.25">
      <c r="B2" s="451" t="s">
        <v>3430</v>
      </c>
      <c r="C2" s="451"/>
      <c r="D2" s="451"/>
      <c r="E2" s="451"/>
    </row>
    <row r="4" spans="2:6" ht="20.25" x14ac:dyDescent="0.25">
      <c r="B4" s="443" t="s">
        <v>1070</v>
      </c>
      <c r="C4" s="361"/>
    </row>
    <row r="6" spans="2:6" ht="30" customHeight="1" x14ac:dyDescent="0.25">
      <c r="B6" s="571"/>
      <c r="C6" s="569" t="s">
        <v>2370</v>
      </c>
      <c r="D6" s="569"/>
      <c r="E6" s="569"/>
    </row>
    <row r="7" spans="2:6" ht="30" customHeight="1" x14ac:dyDescent="0.25">
      <c r="B7" s="570" t="s">
        <v>2369</v>
      </c>
      <c r="C7" s="569" t="s">
        <v>2368</v>
      </c>
      <c r="D7" s="569"/>
      <c r="E7" s="569"/>
    </row>
    <row r="8" spans="2:6" x14ac:dyDescent="0.25">
      <c r="B8" s="362"/>
      <c r="C8" s="439"/>
      <c r="D8" s="440"/>
      <c r="E8" s="440"/>
    </row>
    <row r="9" spans="2:6" ht="30" customHeight="1" x14ac:dyDescent="0.25">
      <c r="B9" s="441" t="s">
        <v>1071</v>
      </c>
      <c r="C9" s="363" t="s">
        <v>545</v>
      </c>
      <c r="D9" s="363" t="s">
        <v>1072</v>
      </c>
      <c r="E9" s="440"/>
    </row>
    <row r="10" spans="2:6" ht="30" customHeight="1" x14ac:dyDescent="0.25">
      <c r="B10" s="441" t="s">
        <v>1073</v>
      </c>
      <c r="C10" s="363" t="s">
        <v>1074</v>
      </c>
      <c r="D10" s="363" t="s">
        <v>1075</v>
      </c>
      <c r="E10" s="440"/>
    </row>
    <row r="11" spans="2:6" x14ac:dyDescent="0.25">
      <c r="B11" s="364"/>
      <c r="C11" s="440"/>
      <c r="D11" s="440"/>
      <c r="E11" s="440"/>
    </row>
    <row r="12" spans="2:6" ht="30" customHeight="1" x14ac:dyDescent="0.25">
      <c r="B12" s="365" t="s">
        <v>1076</v>
      </c>
      <c r="C12" s="758" t="s">
        <v>3433</v>
      </c>
      <c r="D12" s="440"/>
      <c r="E12" s="440"/>
    </row>
    <row r="13" spans="2:6" ht="30" customHeight="1" x14ac:dyDescent="0.25">
      <c r="B13" s="365" t="s">
        <v>1077</v>
      </c>
      <c r="C13" s="758" t="s">
        <v>3434</v>
      </c>
      <c r="D13" s="440"/>
      <c r="E13" s="440"/>
    </row>
    <row r="14" spans="2:6" ht="30" customHeight="1" x14ac:dyDescent="0.25">
      <c r="B14" s="365" t="s">
        <v>1078</v>
      </c>
      <c r="C14" s="758" t="s">
        <v>3435</v>
      </c>
      <c r="D14" s="440"/>
      <c r="E14" s="440"/>
    </row>
    <row r="15" spans="2:6" ht="30" customHeight="1" x14ac:dyDescent="0.25">
      <c r="B15" s="365" t="s">
        <v>1079</v>
      </c>
      <c r="C15" s="440" t="s">
        <v>1080</v>
      </c>
      <c r="D15" s="440"/>
      <c r="E15" s="440"/>
    </row>
    <row r="16" spans="2:6" ht="50.1" customHeight="1" x14ac:dyDescent="0.25">
      <c r="B16" s="365" t="s">
        <v>1081</v>
      </c>
      <c r="C16" s="781" t="s">
        <v>3436</v>
      </c>
      <c r="D16" s="782"/>
      <c r="E16" s="782"/>
      <c r="F16" s="782"/>
    </row>
    <row r="17" spans="2:5" ht="30" customHeight="1" x14ac:dyDescent="0.25">
      <c r="B17" s="365" t="s">
        <v>1082</v>
      </c>
      <c r="C17" s="440" t="s">
        <v>1083</v>
      </c>
      <c r="D17" s="440"/>
      <c r="E17" s="440"/>
    </row>
    <row r="19" spans="2:5" ht="30" customHeight="1" x14ac:dyDescent="0.25">
      <c r="B19" s="751"/>
      <c r="C19" s="752" t="s">
        <v>3431</v>
      </c>
    </row>
  </sheetData>
  <mergeCells count="1">
    <mergeCell ref="C16:F16"/>
  </mergeCells>
  <pageMargins left="0.70866141732283472" right="0.70866141732283472" top="0.74803149606299213" bottom="0.74803149606299213" header="0.31496062992125984" footer="0.31496062992125984"/>
  <pageSetup paperSize="9" fitToHeight="0" orientation="landscape" verticalDpi="1200" r:id="rId1"/>
  <headerFooter scaleWithDoc="0">
    <oddHeader>&amp;R&amp;F</oddHeader>
    <oddFooter>&amp;L&amp;D &amp;T&amp;RPage &amp;P of &amp;N&amp;C&amp;1#&amp;"Calibri"&amp;10&amp;K000000Classification: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pageSetUpPr fitToPage="1"/>
  </sheetPr>
  <dimension ref="B2:E77"/>
  <sheetViews>
    <sheetView zoomScaleNormal="100" workbookViewId="0"/>
  </sheetViews>
  <sheetFormatPr defaultColWidth="9.140625" defaultRowHeight="15" x14ac:dyDescent="0.25"/>
  <cols>
    <col min="1" max="1" width="2.42578125" style="324" customWidth="1"/>
    <col min="2" max="2" width="14.28515625" style="324" customWidth="1"/>
    <col min="3" max="3" width="30" style="330" customWidth="1"/>
    <col min="4" max="4" width="156.140625" style="324" customWidth="1"/>
    <col min="5" max="16384" width="9.140625" style="324"/>
  </cols>
  <sheetData>
    <row r="2" spans="2:4" ht="25.5" x14ac:dyDescent="0.25">
      <c r="B2" s="783" t="s">
        <v>429</v>
      </c>
      <c r="C2" s="783"/>
      <c r="D2" s="748" t="s">
        <v>3418</v>
      </c>
    </row>
    <row r="3" spans="2:4" ht="15" customHeight="1" x14ac:dyDescent="0.25">
      <c r="B3" s="325"/>
      <c r="C3" s="325"/>
      <c r="D3" s="326"/>
    </row>
    <row r="4" spans="2:4" ht="40.5" customHeight="1" x14ac:dyDescent="0.25">
      <c r="B4" s="784" t="s">
        <v>3450</v>
      </c>
      <c r="C4" s="785"/>
      <c r="D4" s="786"/>
    </row>
    <row r="5" spans="2:4" x14ac:dyDescent="0.25">
      <c r="B5" s="791" t="s">
        <v>430</v>
      </c>
      <c r="C5" s="792"/>
      <c r="D5" s="331" t="s">
        <v>431</v>
      </c>
    </row>
    <row r="6" spans="2:4" ht="24" customHeight="1" x14ac:dyDescent="0.25">
      <c r="B6" s="793" t="s">
        <v>432</v>
      </c>
      <c r="C6" s="793"/>
      <c r="D6" s="711" t="s">
        <v>433</v>
      </c>
    </row>
    <row r="7" spans="2:4" ht="36" customHeight="1" x14ac:dyDescent="0.25">
      <c r="B7" s="793" t="s">
        <v>434</v>
      </c>
      <c r="C7" s="793"/>
      <c r="D7" s="711" t="s">
        <v>3453</v>
      </c>
    </row>
    <row r="8" spans="2:4" ht="99.75" x14ac:dyDescent="0.25">
      <c r="B8" s="793" t="s">
        <v>435</v>
      </c>
      <c r="C8" s="793"/>
      <c r="D8" s="711" t="s">
        <v>3412</v>
      </c>
    </row>
    <row r="9" spans="2:4" ht="49.5" customHeight="1" x14ac:dyDescent="0.25">
      <c r="B9" s="793" t="s">
        <v>436</v>
      </c>
      <c r="C9" s="793"/>
      <c r="D9" s="711" t="s">
        <v>3462</v>
      </c>
    </row>
    <row r="10" spans="2:4" ht="96" customHeight="1" x14ac:dyDescent="0.25">
      <c r="B10" s="787" t="s">
        <v>437</v>
      </c>
      <c r="C10" s="787"/>
      <c r="D10" s="328" t="s">
        <v>3455</v>
      </c>
    </row>
    <row r="11" spans="2:4" s="329" customFormat="1" ht="33.75" customHeight="1" x14ac:dyDescent="0.2">
      <c r="B11" s="784" t="s">
        <v>517</v>
      </c>
      <c r="C11" s="785"/>
      <c r="D11" s="786"/>
    </row>
    <row r="12" spans="2:4" x14ac:dyDescent="0.25">
      <c r="B12" s="332" t="s">
        <v>438</v>
      </c>
      <c r="C12" s="332" t="s">
        <v>439</v>
      </c>
      <c r="D12" s="331" t="s">
        <v>440</v>
      </c>
    </row>
    <row r="13" spans="2:4" ht="93.75" customHeight="1" x14ac:dyDescent="0.25">
      <c r="B13" s="712">
        <v>309.09999999999997</v>
      </c>
      <c r="C13" s="711" t="s">
        <v>515</v>
      </c>
      <c r="D13" s="711" t="s">
        <v>441</v>
      </c>
    </row>
    <row r="14" spans="2:4" ht="36" customHeight="1" x14ac:dyDescent="0.25">
      <c r="B14" s="712">
        <v>309.2</v>
      </c>
      <c r="C14" s="711" t="s">
        <v>516</v>
      </c>
      <c r="D14" s="711" t="s">
        <v>442</v>
      </c>
    </row>
    <row r="15" spans="2:4" ht="36" customHeight="1" x14ac:dyDescent="0.25">
      <c r="B15" s="712">
        <v>309.29999999999995</v>
      </c>
      <c r="C15" s="711" t="s">
        <v>443</v>
      </c>
      <c r="D15" s="711" t="s">
        <v>444</v>
      </c>
    </row>
    <row r="16" spans="2:4" ht="36" customHeight="1" x14ac:dyDescent="0.25">
      <c r="B16" s="712">
        <v>309.39999999999998</v>
      </c>
      <c r="C16" s="711" t="s">
        <v>445</v>
      </c>
      <c r="D16" s="711" t="s">
        <v>3205</v>
      </c>
    </row>
    <row r="17" spans="2:5" ht="66" customHeight="1" x14ac:dyDescent="0.25">
      <c r="B17" s="712">
        <v>309.5</v>
      </c>
      <c r="C17" s="711" t="s">
        <v>2539</v>
      </c>
      <c r="D17" s="711" t="s">
        <v>3413</v>
      </c>
    </row>
    <row r="18" spans="2:5" s="333" customFormat="1" ht="36" customHeight="1" x14ac:dyDescent="0.25">
      <c r="B18" s="784" t="s">
        <v>518</v>
      </c>
      <c r="C18" s="785"/>
      <c r="D18" s="786"/>
    </row>
    <row r="19" spans="2:5" x14ac:dyDescent="0.25">
      <c r="B19" s="332" t="s">
        <v>438</v>
      </c>
      <c r="C19" s="332" t="s">
        <v>439</v>
      </c>
      <c r="D19" s="331" t="s">
        <v>440</v>
      </c>
    </row>
    <row r="20" spans="2:5" ht="71.25" x14ac:dyDescent="0.25">
      <c r="B20" s="712">
        <v>310.09999999999997</v>
      </c>
      <c r="C20" s="713" t="s">
        <v>446</v>
      </c>
      <c r="D20" s="711" t="s">
        <v>3454</v>
      </c>
    </row>
    <row r="21" spans="2:5" ht="49.5" customHeight="1" x14ac:dyDescent="0.25">
      <c r="B21" s="712">
        <v>310.2</v>
      </c>
      <c r="C21" s="713" t="s">
        <v>447</v>
      </c>
      <c r="D21" s="711" t="s">
        <v>448</v>
      </c>
    </row>
    <row r="22" spans="2:5" s="747" customFormat="1" ht="168" customHeight="1" x14ac:dyDescent="0.25">
      <c r="B22" s="712">
        <v>310.3</v>
      </c>
      <c r="C22" s="713" t="s">
        <v>3414</v>
      </c>
      <c r="D22" s="711" t="s">
        <v>3415</v>
      </c>
      <c r="E22" s="746"/>
    </row>
    <row r="23" spans="2:5" s="333" customFormat="1" ht="36" customHeight="1" x14ac:dyDescent="0.25">
      <c r="B23" s="784" t="s">
        <v>519</v>
      </c>
      <c r="C23" s="785"/>
      <c r="D23" s="786"/>
    </row>
    <row r="24" spans="2:5" x14ac:dyDescent="0.25">
      <c r="B24" s="332" t="s">
        <v>438</v>
      </c>
      <c r="C24" s="332" t="s">
        <v>439</v>
      </c>
      <c r="D24" s="331" t="s">
        <v>440</v>
      </c>
    </row>
    <row r="25" spans="2:5" ht="99.75" x14ac:dyDescent="0.25">
      <c r="B25" s="712">
        <v>311.09999999999997</v>
      </c>
      <c r="C25" s="713" t="s">
        <v>449</v>
      </c>
      <c r="D25" s="711" t="s">
        <v>3206</v>
      </c>
    </row>
    <row r="26" spans="2:5" ht="36" customHeight="1" x14ac:dyDescent="0.25">
      <c r="B26" s="712">
        <v>311.2</v>
      </c>
      <c r="C26" s="713" t="s">
        <v>521</v>
      </c>
      <c r="D26" s="711" t="s">
        <v>450</v>
      </c>
    </row>
    <row r="27" spans="2:5" ht="42.75" x14ac:dyDescent="0.25">
      <c r="B27" s="712">
        <v>311.29999999999995</v>
      </c>
      <c r="C27" s="713" t="s">
        <v>522</v>
      </c>
      <c r="D27" s="711" t="s">
        <v>3207</v>
      </c>
    </row>
    <row r="28" spans="2:5" ht="42.75" x14ac:dyDescent="0.25">
      <c r="B28" s="712">
        <v>311.39999999999998</v>
      </c>
      <c r="C28" s="713" t="s">
        <v>451</v>
      </c>
      <c r="D28" s="711" t="s">
        <v>3313</v>
      </c>
    </row>
    <row r="29" spans="2:5" ht="85.5" x14ac:dyDescent="0.25">
      <c r="B29" s="712">
        <v>311.5</v>
      </c>
      <c r="C29" s="713" t="s">
        <v>452</v>
      </c>
      <c r="D29" s="711" t="s">
        <v>3456</v>
      </c>
    </row>
    <row r="30" spans="2:5" ht="36" customHeight="1" x14ac:dyDescent="0.25">
      <c r="B30" s="712">
        <v>311.59999999999997</v>
      </c>
      <c r="C30" s="713" t="s">
        <v>453</v>
      </c>
      <c r="D30" s="711" t="s">
        <v>3457</v>
      </c>
    </row>
    <row r="31" spans="2:5" ht="24" customHeight="1" x14ac:dyDescent="0.25">
      <c r="B31" s="712">
        <v>311.7</v>
      </c>
      <c r="C31" s="713" t="s">
        <v>454</v>
      </c>
      <c r="D31" s="711" t="s">
        <v>455</v>
      </c>
    </row>
    <row r="32" spans="2:5" ht="57" x14ac:dyDescent="0.25">
      <c r="B32" s="712">
        <v>311.79999999999995</v>
      </c>
      <c r="C32" s="713" t="s">
        <v>456</v>
      </c>
      <c r="D32" s="711" t="s">
        <v>3208</v>
      </c>
    </row>
    <row r="33" spans="2:4" ht="57" x14ac:dyDescent="0.25">
      <c r="B33" s="712">
        <v>311.89999999999998</v>
      </c>
      <c r="C33" s="713" t="s">
        <v>457</v>
      </c>
      <c r="D33" s="711" t="s">
        <v>3209</v>
      </c>
    </row>
    <row r="34" spans="2:4" s="333" customFormat="1" ht="36" customHeight="1" x14ac:dyDescent="0.25">
      <c r="B34" s="784" t="s">
        <v>520</v>
      </c>
      <c r="C34" s="785"/>
      <c r="D34" s="786"/>
    </row>
    <row r="35" spans="2:4" x14ac:dyDescent="0.25">
      <c r="B35" s="332" t="s">
        <v>438</v>
      </c>
      <c r="C35" s="332" t="s">
        <v>439</v>
      </c>
      <c r="D35" s="331" t="s">
        <v>440</v>
      </c>
    </row>
    <row r="36" spans="2:4" ht="95.25" customHeight="1" x14ac:dyDescent="0.25">
      <c r="B36" s="712">
        <v>312.09999999999997</v>
      </c>
      <c r="C36" s="711" t="s">
        <v>458</v>
      </c>
      <c r="D36" s="711" t="s">
        <v>3416</v>
      </c>
    </row>
    <row r="37" spans="2:4" ht="78" customHeight="1" x14ac:dyDescent="0.25">
      <c r="B37" s="712">
        <v>312.2</v>
      </c>
      <c r="C37" s="711" t="s">
        <v>459</v>
      </c>
      <c r="D37" s="711" t="s">
        <v>3463</v>
      </c>
    </row>
    <row r="38" spans="2:4" ht="42.75" x14ac:dyDescent="0.25">
      <c r="B38" s="712">
        <v>312.29999999999995</v>
      </c>
      <c r="C38" s="711" t="s">
        <v>460</v>
      </c>
      <c r="D38" s="711" t="s">
        <v>3210</v>
      </c>
    </row>
    <row r="39" spans="2:4" ht="24" customHeight="1" x14ac:dyDescent="0.25">
      <c r="B39" s="712">
        <v>312.39999999999998</v>
      </c>
      <c r="C39" s="711" t="s">
        <v>461</v>
      </c>
      <c r="D39" s="711" t="s">
        <v>462</v>
      </c>
    </row>
    <row r="40" spans="2:4" ht="24" customHeight="1" x14ac:dyDescent="0.25">
      <c r="B40" s="712">
        <v>312.5</v>
      </c>
      <c r="C40" s="711" t="s">
        <v>463</v>
      </c>
      <c r="D40" s="711" t="s">
        <v>464</v>
      </c>
    </row>
    <row r="41" spans="2:4" ht="71.25" x14ac:dyDescent="0.25">
      <c r="B41" s="712">
        <v>312.59999999999997</v>
      </c>
      <c r="C41" s="711" t="s">
        <v>2336</v>
      </c>
      <c r="D41" s="711" t="s">
        <v>3458</v>
      </c>
    </row>
    <row r="42" spans="2:4" ht="36" customHeight="1" x14ac:dyDescent="0.25">
      <c r="B42" s="712">
        <v>312.7</v>
      </c>
      <c r="C42" s="711" t="s">
        <v>465</v>
      </c>
      <c r="D42" s="711" t="s">
        <v>3464</v>
      </c>
    </row>
    <row r="43" spans="2:4" ht="49.5" customHeight="1" x14ac:dyDescent="0.25">
      <c r="B43" s="712">
        <v>312.79999999999995</v>
      </c>
      <c r="C43" s="711" t="s">
        <v>466</v>
      </c>
      <c r="D43" s="711" t="s">
        <v>3465</v>
      </c>
    </row>
    <row r="44" spans="2:4" s="333" customFormat="1" ht="36" customHeight="1" x14ac:dyDescent="0.25">
      <c r="B44" s="784" t="s">
        <v>523</v>
      </c>
      <c r="C44" s="785"/>
      <c r="D44" s="786"/>
    </row>
    <row r="45" spans="2:4" x14ac:dyDescent="0.25">
      <c r="B45" s="332" t="s">
        <v>438</v>
      </c>
      <c r="C45" s="332" t="s">
        <v>439</v>
      </c>
      <c r="D45" s="331" t="s">
        <v>440</v>
      </c>
    </row>
    <row r="46" spans="2:4" ht="28.5" x14ac:dyDescent="0.25">
      <c r="B46" s="712">
        <v>313.09999999999997</v>
      </c>
      <c r="C46" s="711" t="s">
        <v>2541</v>
      </c>
      <c r="D46" s="711" t="s">
        <v>2542</v>
      </c>
    </row>
    <row r="47" spans="2:4" ht="57" x14ac:dyDescent="0.25">
      <c r="B47" s="712">
        <v>313.2</v>
      </c>
      <c r="C47" s="711" t="s">
        <v>467</v>
      </c>
      <c r="D47" s="711" t="s">
        <v>3466</v>
      </c>
    </row>
    <row r="48" spans="2:4" ht="62.25" customHeight="1" x14ac:dyDescent="0.25">
      <c r="B48" s="712">
        <v>313.3</v>
      </c>
      <c r="C48" s="711" t="s">
        <v>468</v>
      </c>
      <c r="D48" s="711" t="s">
        <v>469</v>
      </c>
    </row>
    <row r="49" spans="2:4" ht="85.5" x14ac:dyDescent="0.25">
      <c r="B49" s="712">
        <v>313.39999999999998</v>
      </c>
      <c r="C49" s="711" t="s">
        <v>470</v>
      </c>
      <c r="D49" s="711" t="s">
        <v>3216</v>
      </c>
    </row>
    <row r="50" spans="2:4" ht="71.25" x14ac:dyDescent="0.25">
      <c r="B50" s="712">
        <v>313.5</v>
      </c>
      <c r="C50" s="711" t="s">
        <v>471</v>
      </c>
      <c r="D50" s="711" t="s">
        <v>472</v>
      </c>
    </row>
    <row r="51" spans="2:4" ht="42.75" x14ac:dyDescent="0.25">
      <c r="B51" s="712">
        <v>313.60000000000002</v>
      </c>
      <c r="C51" s="711" t="s">
        <v>2543</v>
      </c>
      <c r="D51" s="711" t="s">
        <v>2544</v>
      </c>
    </row>
    <row r="52" spans="2:4" ht="28.5" x14ac:dyDescent="0.25">
      <c r="B52" s="712">
        <v>313.7</v>
      </c>
      <c r="C52" s="711" t="s">
        <v>2546</v>
      </c>
      <c r="D52" s="711" t="s">
        <v>2545</v>
      </c>
    </row>
    <row r="53" spans="2:4" s="333" customFormat="1" ht="36" customHeight="1" x14ac:dyDescent="0.25">
      <c r="B53" s="788" t="s">
        <v>524</v>
      </c>
      <c r="C53" s="789"/>
      <c r="D53" s="790"/>
    </row>
    <row r="54" spans="2:4" x14ac:dyDescent="0.25">
      <c r="B54" s="332" t="s">
        <v>438</v>
      </c>
      <c r="C54" s="332" t="s">
        <v>439</v>
      </c>
      <c r="D54" s="331" t="s">
        <v>440</v>
      </c>
    </row>
    <row r="55" spans="2:4" ht="57" x14ac:dyDescent="0.25">
      <c r="B55" s="712">
        <v>314.10000000000002</v>
      </c>
      <c r="C55" s="711" t="s">
        <v>2547</v>
      </c>
      <c r="D55" s="711" t="s">
        <v>3417</v>
      </c>
    </row>
    <row r="56" spans="2:4" ht="28.5" x14ac:dyDescent="0.25">
      <c r="B56" s="712">
        <v>314.2</v>
      </c>
      <c r="C56" s="711" t="s">
        <v>473</v>
      </c>
      <c r="D56" s="711" t="s">
        <v>474</v>
      </c>
    </row>
    <row r="57" spans="2:4" ht="99.75" x14ac:dyDescent="0.25">
      <c r="B57" s="712">
        <v>314.29999999999995</v>
      </c>
      <c r="C57" s="711" t="s">
        <v>475</v>
      </c>
      <c r="D57" s="711" t="s">
        <v>476</v>
      </c>
    </row>
    <row r="58" spans="2:4" ht="251.25" x14ac:dyDescent="0.25">
      <c r="B58" s="712" t="s">
        <v>477</v>
      </c>
      <c r="C58" s="711" t="s">
        <v>478</v>
      </c>
      <c r="D58" s="711" t="s">
        <v>3211</v>
      </c>
    </row>
    <row r="59" spans="2:4" ht="72.75" customHeight="1" x14ac:dyDescent="0.25">
      <c r="B59" s="712" t="s">
        <v>479</v>
      </c>
      <c r="C59" s="711" t="s">
        <v>480</v>
      </c>
      <c r="D59" s="711" t="s">
        <v>3212</v>
      </c>
    </row>
    <row r="60" spans="2:4" ht="91.5" customHeight="1" x14ac:dyDescent="0.25">
      <c r="B60" s="712" t="s">
        <v>481</v>
      </c>
      <c r="C60" s="711" t="s">
        <v>482</v>
      </c>
      <c r="D60" s="711" t="s">
        <v>483</v>
      </c>
    </row>
    <row r="61" spans="2:4" ht="40.5" customHeight="1" x14ac:dyDescent="0.25">
      <c r="B61" s="712" t="s">
        <v>484</v>
      </c>
      <c r="C61" s="711" t="s">
        <v>485</v>
      </c>
      <c r="D61" s="711" t="s">
        <v>486</v>
      </c>
    </row>
    <row r="62" spans="2:4" ht="40.5" customHeight="1" x14ac:dyDescent="0.25">
      <c r="B62" s="712" t="s">
        <v>487</v>
      </c>
      <c r="C62" s="711" t="s">
        <v>488</v>
      </c>
      <c r="D62" s="711" t="s">
        <v>489</v>
      </c>
    </row>
    <row r="63" spans="2:4" ht="45.75" customHeight="1" x14ac:dyDescent="0.25">
      <c r="B63" s="712" t="s">
        <v>490</v>
      </c>
      <c r="C63" s="711" t="s">
        <v>491</v>
      </c>
      <c r="D63" s="711" t="s">
        <v>492</v>
      </c>
    </row>
    <row r="64" spans="2:4" ht="36" customHeight="1" x14ac:dyDescent="0.25">
      <c r="B64" s="712" t="s">
        <v>493</v>
      </c>
      <c r="C64" s="711" t="s">
        <v>494</v>
      </c>
      <c r="D64" s="711" t="s">
        <v>495</v>
      </c>
    </row>
    <row r="65" spans="2:4" ht="36" customHeight="1" x14ac:dyDescent="0.25">
      <c r="B65" s="712" t="s">
        <v>496</v>
      </c>
      <c r="C65" s="711" t="s">
        <v>497</v>
      </c>
      <c r="D65" s="711" t="s">
        <v>498</v>
      </c>
    </row>
    <row r="66" spans="2:4" ht="36" customHeight="1" x14ac:dyDescent="0.25">
      <c r="B66" s="712" t="s">
        <v>499</v>
      </c>
      <c r="C66" s="711" t="s">
        <v>500</v>
      </c>
      <c r="D66" s="711" t="s">
        <v>3314</v>
      </c>
    </row>
    <row r="67" spans="2:4" ht="52.5" customHeight="1" x14ac:dyDescent="0.25">
      <c r="B67" s="712" t="s">
        <v>501</v>
      </c>
      <c r="C67" s="711" t="s">
        <v>502</v>
      </c>
      <c r="D67" s="711" t="s">
        <v>3213</v>
      </c>
    </row>
    <row r="68" spans="2:4" ht="51.75" customHeight="1" x14ac:dyDescent="0.25">
      <c r="B68" s="712">
        <v>314.89999999999998</v>
      </c>
      <c r="C68" s="711" t="s">
        <v>503</v>
      </c>
      <c r="D68" s="711" t="s">
        <v>504</v>
      </c>
    </row>
    <row r="69" spans="2:4" ht="36" customHeight="1" x14ac:dyDescent="0.25">
      <c r="B69" s="712" t="s">
        <v>505</v>
      </c>
      <c r="C69" s="711" t="s">
        <v>506</v>
      </c>
      <c r="D69" s="711" t="s">
        <v>507</v>
      </c>
    </row>
    <row r="70" spans="2:4" ht="71.25" x14ac:dyDescent="0.25">
      <c r="B70" s="712">
        <v>314.10999999999996</v>
      </c>
      <c r="C70" s="711" t="s">
        <v>508</v>
      </c>
      <c r="D70" s="711" t="s">
        <v>3459</v>
      </c>
    </row>
    <row r="71" spans="2:4" ht="85.5" x14ac:dyDescent="0.25">
      <c r="B71" s="712">
        <v>314.11999999999995</v>
      </c>
      <c r="C71" s="711" t="s">
        <v>509</v>
      </c>
      <c r="D71" s="711" t="s">
        <v>3460</v>
      </c>
    </row>
    <row r="72" spans="2:4" ht="57" x14ac:dyDescent="0.25">
      <c r="B72" s="712">
        <v>314.13</v>
      </c>
      <c r="C72" s="711" t="s">
        <v>510</v>
      </c>
      <c r="D72" s="711" t="s">
        <v>3214</v>
      </c>
    </row>
    <row r="73" spans="2:4" ht="42.75" x14ac:dyDescent="0.25">
      <c r="B73" s="712">
        <v>314.14</v>
      </c>
      <c r="C73" s="711" t="s">
        <v>511</v>
      </c>
      <c r="D73" s="711" t="s">
        <v>3215</v>
      </c>
    </row>
    <row r="74" spans="2:4" ht="71.25" x14ac:dyDescent="0.25">
      <c r="B74" s="712">
        <v>314.14999999999998</v>
      </c>
      <c r="C74" s="711" t="s">
        <v>512</v>
      </c>
      <c r="D74" s="711" t="s">
        <v>3461</v>
      </c>
    </row>
    <row r="75" spans="2:4" ht="38.25" customHeight="1" x14ac:dyDescent="0.25">
      <c r="B75" s="712">
        <v>314.16000000000003</v>
      </c>
      <c r="C75" s="711" t="s">
        <v>513</v>
      </c>
      <c r="D75" s="711" t="s">
        <v>3311</v>
      </c>
    </row>
    <row r="76" spans="2:4" ht="71.25" x14ac:dyDescent="0.25">
      <c r="B76" s="712">
        <v>314.16999999999996</v>
      </c>
      <c r="C76" s="711" t="s">
        <v>514</v>
      </c>
      <c r="D76" s="711" t="s">
        <v>3312</v>
      </c>
    </row>
    <row r="77" spans="2:4" ht="57" x14ac:dyDescent="0.25">
      <c r="B77" s="712">
        <v>314.18</v>
      </c>
      <c r="C77" s="711" t="s">
        <v>2548</v>
      </c>
      <c r="D77" s="711" t="s">
        <v>2549</v>
      </c>
    </row>
  </sheetData>
  <mergeCells count="14">
    <mergeCell ref="B53:D53"/>
    <mergeCell ref="B4:D4"/>
    <mergeCell ref="B5:C5"/>
    <mergeCell ref="B6:C6"/>
    <mergeCell ref="B7:C7"/>
    <mergeCell ref="B8:C8"/>
    <mergeCell ref="B9:C9"/>
    <mergeCell ref="B2:C2"/>
    <mergeCell ref="B18:D18"/>
    <mergeCell ref="B23:D23"/>
    <mergeCell ref="B34:D34"/>
    <mergeCell ref="B44:D44"/>
    <mergeCell ref="B10:C10"/>
    <mergeCell ref="B11:D11"/>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&amp;N&amp;C&amp;1#&amp;"Calibri"&amp;10&amp;K000000Classification: Confidential</oddFooter>
  </headerFooter>
  <ignoredErrors>
    <ignoredError sqref="B6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10976-DC3D-40EF-B606-9C620E2FD793}">
  <sheetPr codeName="Sheet50">
    <pageSetUpPr fitToPage="1"/>
  </sheetPr>
  <dimension ref="B2:D8"/>
  <sheetViews>
    <sheetView zoomScaleNormal="100" workbookViewId="0"/>
  </sheetViews>
  <sheetFormatPr defaultColWidth="9.140625" defaultRowHeight="15" x14ac:dyDescent="0.25"/>
  <cols>
    <col min="1" max="1" width="2.42578125" style="324" customWidth="1"/>
    <col min="2" max="2" width="14.28515625" style="324" customWidth="1"/>
    <col min="3" max="3" width="30" style="330" customWidth="1"/>
    <col min="4" max="4" width="156.140625" style="324" customWidth="1"/>
    <col min="5" max="16384" width="9.140625" style="324"/>
  </cols>
  <sheetData>
    <row r="2" spans="2:4" ht="25.5" x14ac:dyDescent="0.25">
      <c r="B2" s="783" t="s">
        <v>429</v>
      </c>
      <c r="C2" s="783"/>
      <c r="D2" s="748" t="s">
        <v>3419</v>
      </c>
    </row>
    <row r="3" spans="2:4" ht="15" customHeight="1" x14ac:dyDescent="0.25">
      <c r="B3" s="325"/>
      <c r="C3" s="325"/>
      <c r="D3" s="326"/>
    </row>
    <row r="4" spans="2:4" ht="40.5" customHeight="1" x14ac:dyDescent="0.25">
      <c r="B4" s="784" t="s">
        <v>3315</v>
      </c>
      <c r="C4" s="785"/>
      <c r="D4" s="786"/>
    </row>
    <row r="5" spans="2:4" x14ac:dyDescent="0.25">
      <c r="B5" s="791" t="s">
        <v>430</v>
      </c>
      <c r="C5" s="792"/>
      <c r="D5" s="436" t="s">
        <v>431</v>
      </c>
    </row>
    <row r="6" spans="2:4" ht="39" customHeight="1" x14ac:dyDescent="0.25">
      <c r="B6" s="793" t="s">
        <v>3420</v>
      </c>
      <c r="C6" s="793"/>
      <c r="D6" s="773" t="s">
        <v>3451</v>
      </c>
    </row>
    <row r="7" spans="2:4" ht="191.25" customHeight="1" x14ac:dyDescent="0.25">
      <c r="B7" s="793" t="s">
        <v>3421</v>
      </c>
      <c r="C7" s="793"/>
      <c r="D7" s="773" t="s">
        <v>3452</v>
      </c>
    </row>
    <row r="8" spans="2:4" ht="342" x14ac:dyDescent="0.25">
      <c r="B8" s="793" t="s">
        <v>3422</v>
      </c>
      <c r="C8" s="793"/>
      <c r="D8" s="327" t="s">
        <v>3423</v>
      </c>
    </row>
  </sheetData>
  <mergeCells count="6">
    <mergeCell ref="B2:C2"/>
    <mergeCell ref="B8:C8"/>
    <mergeCell ref="B4:D4"/>
    <mergeCell ref="B5:C5"/>
    <mergeCell ref="B6:C6"/>
    <mergeCell ref="B7:C7"/>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&amp;N&amp;C&amp;1#&amp;"Calibri"&amp;10&amp;K000000Classification: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I26"/>
  <sheetViews>
    <sheetView showGridLines="0" zoomScaleNormal="100" workbookViewId="0"/>
  </sheetViews>
  <sheetFormatPr defaultRowHeight="15" x14ac:dyDescent="0.25"/>
  <cols>
    <col min="1" max="1" width="2" style="2" customWidth="1"/>
    <col min="2" max="2" width="2.5703125" style="2" customWidth="1"/>
    <col min="3" max="3" width="3.140625" style="2" customWidth="1"/>
    <col min="4" max="4" width="32.7109375" style="2" customWidth="1"/>
    <col min="5" max="5" width="12.7109375" style="2" customWidth="1"/>
    <col min="6" max="6" width="58.7109375" style="2" customWidth="1"/>
    <col min="7" max="9" width="9.140625" style="2" hidden="1" customWidth="1"/>
  </cols>
  <sheetData>
    <row r="1" spans="1:6" s="2" customFormat="1" x14ac:dyDescent="0.25">
      <c r="A1" s="3"/>
    </row>
    <row r="2" spans="1:6" x14ac:dyDescent="0.25">
      <c r="A2" s="4"/>
      <c r="C2" s="4"/>
      <c r="D2" s="4"/>
      <c r="E2" s="4"/>
      <c r="F2" s="4"/>
    </row>
    <row r="3" spans="1:6" s="2" customFormat="1" x14ac:dyDescent="0.25">
      <c r="A3" s="4"/>
      <c r="C3" s="4"/>
      <c r="D3" s="4"/>
      <c r="E3" s="4"/>
      <c r="F3" s="4"/>
    </row>
    <row r="4" spans="1:6" ht="29.25" customHeight="1" x14ac:dyDescent="0.5">
      <c r="A4" s="5"/>
      <c r="B4" s="6"/>
      <c r="C4" s="783" t="s">
        <v>49</v>
      </c>
      <c r="D4" s="783"/>
      <c r="E4" s="8"/>
      <c r="F4" s="8"/>
    </row>
    <row r="5" spans="1:6" ht="15" customHeight="1" x14ac:dyDescent="0.25">
      <c r="A5" s="5"/>
    </row>
    <row r="6" spans="1:6" ht="25.5" customHeight="1" x14ac:dyDescent="0.25">
      <c r="A6" s="5"/>
      <c r="C6" s="12"/>
      <c r="D6" s="7" t="s">
        <v>52</v>
      </c>
      <c r="E6" s="7"/>
      <c r="F6" s="731"/>
    </row>
    <row r="7" spans="1:6" ht="18" x14ac:dyDescent="0.25">
      <c r="A7" s="5"/>
      <c r="D7" s="13"/>
    </row>
    <row r="8" spans="1:6" ht="15.95" customHeight="1" x14ac:dyDescent="0.25">
      <c r="A8" s="14"/>
      <c r="B8" s="15"/>
      <c r="C8" s="16"/>
      <c r="D8" s="17" t="s">
        <v>53</v>
      </c>
      <c r="E8" s="794" t="s">
        <v>2361</v>
      </c>
      <c r="F8" s="795"/>
    </row>
    <row r="9" spans="1:6" ht="15.95" customHeight="1" x14ac:dyDescent="0.25">
      <c r="A9" s="14"/>
      <c r="B9" s="20"/>
      <c r="C9" s="21"/>
      <c r="D9" s="17" t="s">
        <v>54</v>
      </c>
      <c r="E9" s="794" t="s">
        <v>3437</v>
      </c>
      <c r="F9" s="795"/>
    </row>
    <row r="10" spans="1:6" ht="15.95" customHeight="1" x14ac:dyDescent="0.25">
      <c r="A10" s="14"/>
      <c r="B10" s="20"/>
      <c r="C10" s="22"/>
      <c r="D10" s="17" t="s">
        <v>55</v>
      </c>
      <c r="E10" s="18" t="s">
        <v>2362</v>
      </c>
      <c r="F10" s="734">
        <v>44440.375</v>
      </c>
    </row>
    <row r="11" spans="1:6" ht="15.95" customHeight="1" x14ac:dyDescent="0.25">
      <c r="A11" s="14"/>
      <c r="B11" s="20"/>
      <c r="C11" s="22"/>
      <c r="D11" s="17" t="s">
        <v>56</v>
      </c>
      <c r="E11" s="794">
        <v>1</v>
      </c>
      <c r="F11" s="795"/>
    </row>
    <row r="12" spans="1:6" ht="15.95" customHeight="1" x14ac:dyDescent="0.25">
      <c r="A12" s="14"/>
      <c r="C12" s="22"/>
      <c r="D12" s="17" t="s">
        <v>57</v>
      </c>
      <c r="E12" s="794" t="s">
        <v>2363</v>
      </c>
      <c r="F12" s="795"/>
    </row>
    <row r="13" spans="1:6" ht="30.75" customHeight="1" x14ac:dyDescent="0.25">
      <c r="A13" s="3"/>
      <c r="B13" s="23"/>
      <c r="C13" s="24"/>
    </row>
    <row r="14" spans="1:6" ht="15.95" customHeight="1" x14ac:dyDescent="0.25">
      <c r="A14" s="3"/>
      <c r="B14" s="25"/>
      <c r="C14" s="22"/>
      <c r="D14" s="26" t="s">
        <v>58</v>
      </c>
      <c r="E14" s="3"/>
      <c r="F14" s="3"/>
    </row>
    <row r="15" spans="1:6" ht="15.95" customHeight="1" x14ac:dyDescent="0.25">
      <c r="A15" s="14"/>
      <c r="B15" s="25"/>
      <c r="C15" s="22"/>
      <c r="D15" s="733" t="s">
        <v>59</v>
      </c>
      <c r="E15" s="797" t="s">
        <v>2364</v>
      </c>
      <c r="F15" s="798"/>
    </row>
    <row r="16" spans="1:6" ht="15.95" customHeight="1" x14ac:dyDescent="0.25">
      <c r="A16" s="14"/>
      <c r="B16" s="25"/>
      <c r="C16" s="22"/>
      <c r="D16" s="17" t="s">
        <v>60</v>
      </c>
      <c r="E16" s="797" t="s">
        <v>2366</v>
      </c>
      <c r="F16" s="798"/>
    </row>
    <row r="17" spans="1:9" ht="15.95" customHeight="1" x14ac:dyDescent="0.25">
      <c r="A17" s="14"/>
      <c r="B17" s="25"/>
      <c r="C17" s="22"/>
      <c r="D17" s="17" t="s">
        <v>61</v>
      </c>
      <c r="E17" s="797" t="s">
        <v>2365</v>
      </c>
      <c r="F17" s="798"/>
    </row>
    <row r="18" spans="1:9" ht="15.95" customHeight="1" x14ac:dyDescent="0.25">
      <c r="A18" s="14"/>
      <c r="B18" s="25"/>
      <c r="C18" s="22"/>
      <c r="D18" s="17" t="s">
        <v>62</v>
      </c>
      <c r="E18" s="797" t="s">
        <v>2364</v>
      </c>
      <c r="F18" s="798"/>
    </row>
    <row r="19" spans="1:9" ht="15.95" customHeight="1" x14ac:dyDescent="0.25">
      <c r="A19" s="14"/>
      <c r="B19" s="25"/>
      <c r="C19" s="22"/>
      <c r="D19" s="28" t="s">
        <v>63</v>
      </c>
      <c r="E19" s="797" t="s">
        <v>2364</v>
      </c>
      <c r="F19" s="798"/>
    </row>
    <row r="20" spans="1:9" s="2" customFormat="1" ht="15.95" customHeight="1" x14ac:dyDescent="0.25">
      <c r="A20" s="3"/>
      <c r="B20" s="25"/>
      <c r="C20" s="22"/>
      <c r="D20" s="29"/>
      <c r="E20" s="30"/>
      <c r="F20" s="30"/>
    </row>
    <row r="21" spans="1:9" s="2" customFormat="1" x14ac:dyDescent="0.25">
      <c r="A21" s="3"/>
      <c r="B21" s="25"/>
      <c r="C21" s="22"/>
      <c r="D21" s="29"/>
      <c r="E21" s="31"/>
      <c r="F21" s="31"/>
    </row>
    <row r="22" spans="1:9" ht="44.25" customHeight="1" x14ac:dyDescent="0.25">
      <c r="B22" s="25"/>
      <c r="C22" s="22"/>
      <c r="D22" s="796" t="s">
        <v>2349</v>
      </c>
      <c r="E22" s="796"/>
      <c r="F22" s="796"/>
      <c r="G22" s="2" t="s">
        <v>64</v>
      </c>
      <c r="H22" s="2" t="s">
        <v>65</v>
      </c>
      <c r="I22" s="2" t="str">
        <f t="shared" ref="I22:I26" si="0">"ChartData!"&amp;G22&amp;":"&amp;H22</f>
        <v>ChartData!A2:A129</v>
      </c>
    </row>
    <row r="23" spans="1:9" x14ac:dyDescent="0.25">
      <c r="A23" s="4"/>
      <c r="B23" s="25"/>
      <c r="C23" s="22"/>
      <c r="D23" s="33"/>
      <c r="E23" s="34"/>
      <c r="F23" s="34"/>
      <c r="G23" s="2" t="s">
        <v>66</v>
      </c>
      <c r="H23" s="2" t="s">
        <v>67</v>
      </c>
      <c r="I23" s="2" t="str">
        <f t="shared" si="0"/>
        <v>ChartData!B2:B129</v>
      </c>
    </row>
    <row r="24" spans="1:9" x14ac:dyDescent="0.25">
      <c r="A24" s="4"/>
      <c r="B24" s="25"/>
      <c r="C24" s="22"/>
      <c r="D24" s="35" t="s">
        <v>2350</v>
      </c>
      <c r="E24" s="32"/>
      <c r="F24" s="732"/>
      <c r="G24" s="2" t="s">
        <v>68</v>
      </c>
      <c r="H24" s="2" t="s">
        <v>69</v>
      </c>
      <c r="I24" s="2" t="str">
        <f t="shared" si="0"/>
        <v>ChartData!D2:D129</v>
      </c>
    </row>
    <row r="25" spans="1:9" ht="15" customHeight="1" x14ac:dyDescent="0.25">
      <c r="A25" s="4"/>
      <c r="B25" s="25"/>
      <c r="C25" s="22"/>
      <c r="D25" s="796" t="s">
        <v>2388</v>
      </c>
      <c r="E25" s="796"/>
      <c r="F25" s="796"/>
      <c r="G25" s="2" t="s">
        <v>70</v>
      </c>
      <c r="H25" s="2" t="s">
        <v>71</v>
      </c>
      <c r="I25" s="2" t="str">
        <f t="shared" si="0"/>
        <v>ChartData!E2:E129</v>
      </c>
    </row>
    <row r="26" spans="1:9" ht="15" customHeight="1" x14ac:dyDescent="0.25">
      <c r="A26" s="4"/>
      <c r="B26" s="25"/>
      <c r="C26" s="22"/>
      <c r="D26" s="796"/>
      <c r="E26" s="796"/>
      <c r="F26" s="796"/>
      <c r="G26" s="2" t="s">
        <v>72</v>
      </c>
      <c r="H26" s="2" t="s">
        <v>69</v>
      </c>
      <c r="I26" s="2" t="str">
        <f t="shared" si="0"/>
        <v>ChartData!D109:D129</v>
      </c>
    </row>
  </sheetData>
  <sheetProtection formatColumns="0"/>
  <mergeCells count="12">
    <mergeCell ref="D22:F22"/>
    <mergeCell ref="D25:F26"/>
    <mergeCell ref="E15:F15"/>
    <mergeCell ref="E16:F16"/>
    <mergeCell ref="E17:F17"/>
    <mergeCell ref="E18:F18"/>
    <mergeCell ref="E19:F19"/>
    <mergeCell ref="C4:D4"/>
    <mergeCell ref="E8:F8"/>
    <mergeCell ref="E9:F9"/>
    <mergeCell ref="E11:F11"/>
    <mergeCell ref="E12:F12"/>
  </mergeCells>
  <pageMargins left="0.70866141732283472" right="0.70866141732283472" top="0.74803149606299213" bottom="0.74803149606299213" header="0.31496062992125984" footer="0.31496062992125984"/>
  <pageSetup paperSize="9" scale="96" fitToWidth="0" orientation="landscape" verticalDpi="90" r:id="rId1"/>
  <headerFooter scaleWithDoc="0">
    <oddHeader>&amp;R&amp;F</oddHeader>
    <oddFooter>&amp;L&amp;D &amp;T&amp;RPage &amp;P of &amp;N&amp;C&amp;1#&amp;"Calibri"&amp;10&amp;K000000Classification: Confidential</oddFooter>
  </headerFooter>
  <ignoredErrors>
    <ignoredError sqref="E17"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P46"/>
  <sheetViews>
    <sheetView showGridLines="0" zoomScaleNormal="100" workbookViewId="0"/>
  </sheetViews>
  <sheetFormatPr defaultColWidth="10.42578125" defaultRowHeight="15" x14ac:dyDescent="0.25"/>
  <cols>
    <col min="1" max="1" width="2" style="2" customWidth="1"/>
    <col min="2" max="2" width="2.7109375" style="2" customWidth="1"/>
    <col min="3" max="3" width="2.5703125" style="2" customWidth="1"/>
    <col min="4" max="4" width="3.140625" style="2" customWidth="1"/>
    <col min="5" max="5" width="3.7109375" style="2" customWidth="1"/>
    <col min="6" max="6" width="22.7109375" style="2" customWidth="1"/>
    <col min="7" max="7" width="32.7109375" style="2" customWidth="1"/>
    <col min="8" max="8" width="18.28515625" style="2" customWidth="1"/>
    <col min="9" max="9" width="14.7109375" style="2" customWidth="1"/>
    <col min="10" max="10" width="10.42578125" style="2"/>
    <col min="11" max="11" width="24.7109375" style="2" customWidth="1"/>
    <col min="12" max="12" width="7.7109375" style="2" customWidth="1"/>
    <col min="13" max="13" width="5.28515625" style="2" hidden="1" customWidth="1"/>
    <col min="14" max="16384" width="10.42578125" style="2"/>
  </cols>
  <sheetData>
    <row r="1" spans="1:14" x14ac:dyDescent="0.25">
      <c r="A1" s="3"/>
    </row>
    <row r="2" spans="1:14" x14ac:dyDescent="0.25">
      <c r="A2" s="3"/>
    </row>
    <row r="3" spans="1:14" x14ac:dyDescent="0.25">
      <c r="A3" s="3"/>
    </row>
    <row r="5" spans="1:14" ht="25.5" customHeight="1" x14ac:dyDescent="0.25">
      <c r="B5" s="38"/>
      <c r="C5" s="783" t="s">
        <v>49</v>
      </c>
      <c r="D5" s="783"/>
      <c r="E5" s="783"/>
      <c r="F5" s="783"/>
      <c r="G5" s="783"/>
      <c r="H5" s="38"/>
      <c r="I5" s="39"/>
      <c r="J5" s="39"/>
      <c r="K5" s="9" t="s">
        <v>73</v>
      </c>
      <c r="L5" s="10" t="str">
        <f>'010'!E8</f>
        <v>1234</v>
      </c>
    </row>
    <row r="6" spans="1:14" ht="15" customHeight="1" x14ac:dyDescent="0.25">
      <c r="K6" s="40"/>
    </row>
    <row r="7" spans="1:14" ht="25.5" customHeight="1" x14ac:dyDescent="0.25">
      <c r="E7" s="41" t="s">
        <v>74</v>
      </c>
      <c r="F7" s="41"/>
      <c r="G7" s="39"/>
      <c r="H7" s="39"/>
      <c r="I7" s="39"/>
      <c r="J7" s="39"/>
      <c r="K7" s="39"/>
    </row>
    <row r="8" spans="1:14" ht="18" customHeight="1" x14ac:dyDescent="0.25">
      <c r="A8" s="3"/>
      <c r="F8" s="42"/>
      <c r="G8" s="43"/>
    </row>
    <row r="9" spans="1:14" ht="20.25" customHeight="1" x14ac:dyDescent="0.25">
      <c r="A9" s="3"/>
      <c r="E9" s="804"/>
      <c r="F9" s="805"/>
      <c r="G9" s="805"/>
      <c r="H9" s="805"/>
      <c r="I9" s="805"/>
      <c r="J9" s="805"/>
      <c r="K9" s="805"/>
    </row>
    <row r="10" spans="1:14" ht="18" customHeight="1" x14ac:dyDescent="0.25">
      <c r="A10" s="3"/>
      <c r="E10" s="44"/>
      <c r="F10" s="45"/>
      <c r="G10" s="45"/>
      <c r="H10" s="45"/>
      <c r="I10" s="45"/>
      <c r="J10" s="45"/>
      <c r="K10" s="46"/>
    </row>
    <row r="11" spans="1:14" x14ac:dyDescent="0.25">
      <c r="E11" s="806" t="s">
        <v>75</v>
      </c>
      <c r="F11" s="807"/>
      <c r="G11" s="48"/>
      <c r="H11" s="48"/>
      <c r="I11" s="11"/>
      <c r="J11" s="11"/>
      <c r="K11" s="46"/>
    </row>
    <row r="12" spans="1:14" ht="60.75" customHeight="1" x14ac:dyDescent="0.25">
      <c r="E12" s="47"/>
      <c r="F12" s="648" t="s">
        <v>76</v>
      </c>
      <c r="G12" s="514"/>
      <c r="H12" s="48"/>
      <c r="I12" s="11"/>
      <c r="J12" s="11"/>
      <c r="K12" s="516" t="s">
        <v>3341</v>
      </c>
      <c r="N12" s="741"/>
    </row>
    <row r="13" spans="1:14" ht="12.75" customHeight="1" x14ac:dyDescent="0.25">
      <c r="E13" s="49"/>
      <c r="F13" s="50"/>
      <c r="G13" s="48"/>
      <c r="H13" s="48"/>
      <c r="I13" s="11"/>
      <c r="J13" s="11"/>
      <c r="K13" s="46"/>
    </row>
    <row r="14" spans="1:14" ht="25.5" customHeight="1" x14ac:dyDescent="0.25">
      <c r="E14" s="808" t="s">
        <v>77</v>
      </c>
      <c r="F14" s="809"/>
      <c r="G14" s="809"/>
      <c r="H14" s="809"/>
      <c r="I14" s="809"/>
      <c r="J14" s="809"/>
      <c r="K14" s="516" t="s">
        <v>1980</v>
      </c>
      <c r="L14" s="803"/>
    </row>
    <row r="15" spans="1:14" ht="12.75" customHeight="1" x14ac:dyDescent="0.25">
      <c r="E15" s="51"/>
      <c r="F15" s="11"/>
      <c r="G15" s="50"/>
      <c r="H15" s="52"/>
      <c r="I15" s="11"/>
      <c r="J15" s="11"/>
      <c r="K15" s="46"/>
      <c r="L15" s="803"/>
    </row>
    <row r="16" spans="1:14" ht="25.5" customHeight="1" x14ac:dyDescent="0.25">
      <c r="E16" s="808" t="s">
        <v>78</v>
      </c>
      <c r="F16" s="809"/>
      <c r="G16" s="809"/>
      <c r="H16" s="809"/>
      <c r="I16" s="809"/>
      <c r="J16" s="809"/>
      <c r="K16" s="516" t="s">
        <v>1980</v>
      </c>
      <c r="L16" s="803"/>
    </row>
    <row r="17" spans="1:16" ht="12.75" customHeight="1" x14ac:dyDescent="0.25">
      <c r="E17" s="51"/>
      <c r="F17" s="11"/>
      <c r="G17" s="50"/>
      <c r="H17" s="11"/>
      <c r="I17" s="11"/>
      <c r="J17" s="11"/>
      <c r="K17" s="46"/>
    </row>
    <row r="18" spans="1:16" ht="36" customHeight="1" x14ac:dyDescent="0.25">
      <c r="E18" s="808" t="s">
        <v>79</v>
      </c>
      <c r="F18" s="809"/>
      <c r="G18" s="809"/>
      <c r="H18" s="809"/>
      <c r="I18" s="809"/>
      <c r="J18" s="810"/>
      <c r="K18" s="516" t="s">
        <v>1983</v>
      </c>
    </row>
    <row r="19" spans="1:16" ht="12.75" customHeight="1" x14ac:dyDescent="0.25">
      <c r="E19" s="51"/>
      <c r="F19" s="11"/>
      <c r="G19" s="50"/>
      <c r="H19" s="11"/>
      <c r="I19" s="11"/>
      <c r="J19" s="11"/>
      <c r="K19" s="46"/>
    </row>
    <row r="20" spans="1:16" ht="25.5" customHeight="1" x14ac:dyDescent="0.25">
      <c r="E20" s="808" t="s">
        <v>80</v>
      </c>
      <c r="F20" s="809"/>
      <c r="G20" s="809"/>
      <c r="H20" s="809"/>
      <c r="I20" s="809"/>
      <c r="J20" s="810"/>
      <c r="K20" s="516" t="s">
        <v>1979</v>
      </c>
    </row>
    <row r="21" spans="1:16" ht="12.75" customHeight="1" x14ac:dyDescent="0.25">
      <c r="E21" s="51"/>
      <c r="F21" s="11"/>
      <c r="G21" s="50"/>
      <c r="H21" s="11"/>
      <c r="I21" s="11"/>
      <c r="J21" s="11"/>
      <c r="K21" s="46"/>
      <c r="M21" s="53" t="s">
        <v>9</v>
      </c>
    </row>
    <row r="22" spans="1:16" ht="25.5" customHeight="1" x14ac:dyDescent="0.25">
      <c r="E22" s="808" t="s">
        <v>81</v>
      </c>
      <c r="F22" s="809"/>
      <c r="G22" s="809"/>
      <c r="H22" s="809"/>
      <c r="I22" s="809"/>
      <c r="J22" s="810"/>
      <c r="K22" s="516" t="s">
        <v>2367</v>
      </c>
      <c r="M22" s="53" t="s">
        <v>9</v>
      </c>
    </row>
    <row r="23" spans="1:16" ht="12.75" customHeight="1" x14ac:dyDescent="0.25">
      <c r="E23" s="51"/>
      <c r="F23" s="54"/>
      <c r="G23" s="55"/>
      <c r="H23" s="11"/>
      <c r="I23" s="11"/>
      <c r="J23" s="11"/>
      <c r="K23" s="46"/>
    </row>
    <row r="24" spans="1:16" s="34" customFormat="1" ht="33" customHeight="1" x14ac:dyDescent="0.25">
      <c r="C24" s="56"/>
      <c r="D24" s="56"/>
      <c r="E24" s="808" t="s">
        <v>82</v>
      </c>
      <c r="F24" s="809"/>
      <c r="G24" s="809"/>
      <c r="H24" s="809"/>
      <c r="I24" s="809"/>
      <c r="J24" s="810"/>
      <c r="K24" s="516" t="s">
        <v>1979</v>
      </c>
    </row>
    <row r="25" spans="1:16" s="34" customFormat="1" ht="12.75" customHeight="1" x14ac:dyDescent="0.25">
      <c r="C25" s="57"/>
      <c r="D25" s="57"/>
      <c r="E25" s="58"/>
      <c r="F25" s="59"/>
      <c r="G25" s="59"/>
      <c r="H25" s="60"/>
      <c r="I25" s="61"/>
      <c r="J25" s="61"/>
      <c r="K25" s="62"/>
    </row>
    <row r="26" spans="1:16" s="19" customFormat="1" ht="25.5" customHeight="1" x14ac:dyDescent="0.3">
      <c r="D26" s="565"/>
      <c r="E26" s="566"/>
      <c r="F26" s="567"/>
      <c r="G26" s="568"/>
      <c r="H26" s="568"/>
      <c r="I26" s="568"/>
      <c r="J26" s="567"/>
      <c r="K26" s="568"/>
      <c r="L26" s="568"/>
      <c r="M26" s="568"/>
    </row>
    <row r="27" spans="1:16" ht="18" customHeight="1" x14ac:dyDescent="0.25">
      <c r="A27" s="3"/>
      <c r="E27" s="653"/>
      <c r="F27" s="654"/>
      <c r="G27" s="654"/>
      <c r="H27" s="654"/>
      <c r="I27" s="654"/>
      <c r="J27" s="654"/>
      <c r="K27" s="655"/>
    </row>
    <row r="28" spans="1:16" ht="21" customHeight="1" x14ac:dyDescent="0.25">
      <c r="E28" s="662" t="s">
        <v>2554</v>
      </c>
      <c r="F28" s="652"/>
      <c r="G28" s="651"/>
      <c r="H28" s="651"/>
      <c r="I28" s="37"/>
      <c r="J28" s="37"/>
      <c r="K28" s="656"/>
    </row>
    <row r="29" spans="1:16" ht="61.5" customHeight="1" x14ac:dyDescent="0.25">
      <c r="E29" s="657"/>
      <c r="F29" s="663" t="s">
        <v>2555</v>
      </c>
      <c r="G29" s="514"/>
      <c r="H29" s="48"/>
      <c r="I29" s="811" t="s">
        <v>3342</v>
      </c>
      <c r="J29" s="812"/>
      <c r="K29" s="813"/>
      <c r="N29" s="741"/>
      <c r="O29" s="742"/>
      <c r="P29" s="742"/>
    </row>
    <row r="30" spans="1:16" s="19" customFormat="1" ht="16.5" x14ac:dyDescent="0.3">
      <c r="A30" s="3"/>
      <c r="E30" s="658"/>
      <c r="F30" s="659"/>
      <c r="G30" s="659"/>
      <c r="H30" s="659"/>
      <c r="I30" s="659"/>
      <c r="J30" s="659"/>
      <c r="K30" s="660"/>
    </row>
    <row r="31" spans="1:16" s="19" customFormat="1" ht="17.25" x14ac:dyDescent="0.3">
      <c r="A31" s="3"/>
      <c r="D31" s="68"/>
    </row>
    <row r="32" spans="1:16" s="19" customFormat="1" ht="17.25" x14ac:dyDescent="0.3">
      <c r="A32" s="3"/>
      <c r="D32" s="68"/>
      <c r="E32" s="380" t="s">
        <v>1191</v>
      </c>
    </row>
    <row r="33" spans="1:11" s="19" customFormat="1" ht="17.25" x14ac:dyDescent="0.3">
      <c r="A33" s="3"/>
      <c r="D33" s="68"/>
      <c r="E33" s="380"/>
      <c r="F33" s="729" t="s">
        <v>3470</v>
      </c>
    </row>
    <row r="34" spans="1:11" s="19" customFormat="1" ht="17.25" x14ac:dyDescent="0.3">
      <c r="A34" s="3"/>
      <c r="D34" s="68"/>
      <c r="E34" s="380"/>
      <c r="F34" s="729" t="s">
        <v>3469</v>
      </c>
    </row>
    <row r="35" spans="1:11" s="341" customFormat="1" ht="30" customHeight="1" x14ac:dyDescent="0.25">
      <c r="C35" s="339"/>
      <c r="D35" s="339"/>
      <c r="E35" s="340"/>
      <c r="F35" s="343" t="s">
        <v>536</v>
      </c>
      <c r="G35" s="335"/>
      <c r="H35" s="335"/>
      <c r="I35" s="335"/>
      <c r="J35" s="335"/>
      <c r="K35" s="335"/>
    </row>
    <row r="36" spans="1:11" s="341" customFormat="1" ht="30" customHeight="1" x14ac:dyDescent="0.2">
      <c r="C36" s="56"/>
      <c r="D36" s="56"/>
      <c r="E36" s="335"/>
      <c r="F36" s="346" t="s">
        <v>526</v>
      </c>
      <c r="G36" s="799" t="s">
        <v>527</v>
      </c>
      <c r="H36" s="799"/>
      <c r="I36" s="799"/>
      <c r="J36" s="799"/>
      <c r="K36" s="799"/>
    </row>
    <row r="37" spans="1:11" s="341" customFormat="1" ht="30" customHeight="1" x14ac:dyDescent="0.2">
      <c r="C37" s="1"/>
      <c r="D37" s="1"/>
      <c r="E37" s="335"/>
      <c r="F37" s="346" t="s">
        <v>528</v>
      </c>
      <c r="G37" s="800" t="s">
        <v>537</v>
      </c>
      <c r="H37" s="801"/>
      <c r="I37" s="801"/>
      <c r="J37" s="801"/>
      <c r="K37" s="802"/>
    </row>
    <row r="38" spans="1:11" s="341" customFormat="1" ht="30" customHeight="1" x14ac:dyDescent="0.25">
      <c r="C38" s="339"/>
      <c r="D38" s="339"/>
      <c r="E38" s="340"/>
      <c r="F38" s="343" t="s">
        <v>539</v>
      </c>
      <c r="G38" s="336"/>
      <c r="H38" s="336"/>
      <c r="I38" s="336"/>
      <c r="J38" s="336"/>
      <c r="K38" s="336"/>
    </row>
    <row r="39" spans="1:11" s="341" customFormat="1" ht="30" customHeight="1" x14ac:dyDescent="0.2">
      <c r="C39" s="1"/>
      <c r="D39" s="1"/>
      <c r="E39" s="337"/>
      <c r="F39" s="344" t="s">
        <v>526</v>
      </c>
      <c r="G39" s="799" t="s">
        <v>529</v>
      </c>
      <c r="H39" s="799"/>
      <c r="I39" s="799"/>
      <c r="J39" s="799"/>
      <c r="K39" s="799"/>
    </row>
    <row r="40" spans="1:11" s="341" customFormat="1" ht="30" customHeight="1" x14ac:dyDescent="0.2">
      <c r="C40" s="1"/>
      <c r="D40" s="1"/>
      <c r="E40" s="337"/>
      <c r="F40" s="344" t="s">
        <v>528</v>
      </c>
      <c r="G40" s="799" t="s">
        <v>530</v>
      </c>
      <c r="H40" s="799"/>
      <c r="I40" s="799"/>
      <c r="J40" s="799"/>
      <c r="K40" s="799"/>
    </row>
    <row r="41" spans="1:11" s="254" customFormat="1" ht="30" customHeight="1" x14ac:dyDescent="0.25">
      <c r="E41" s="340"/>
      <c r="F41" s="343" t="s">
        <v>540</v>
      </c>
      <c r="G41" s="335"/>
      <c r="H41" s="335"/>
      <c r="I41" s="335"/>
      <c r="J41" s="335"/>
      <c r="K41" s="335"/>
    </row>
    <row r="42" spans="1:11" s="254" customFormat="1" ht="30" customHeight="1" x14ac:dyDescent="0.2">
      <c r="C42" s="63" t="s">
        <v>83</v>
      </c>
      <c r="D42" s="342"/>
      <c r="E42" s="338"/>
      <c r="F42" s="345" t="s">
        <v>538</v>
      </c>
      <c r="G42" s="799" t="s">
        <v>531</v>
      </c>
      <c r="H42" s="799"/>
      <c r="I42" s="799"/>
      <c r="J42" s="799"/>
      <c r="K42" s="799"/>
    </row>
    <row r="43" spans="1:11" s="254" customFormat="1" ht="30" customHeight="1" x14ac:dyDescent="0.2">
      <c r="E43" s="338"/>
      <c r="F43" s="345" t="s">
        <v>534</v>
      </c>
      <c r="G43" s="799" t="s">
        <v>532</v>
      </c>
      <c r="H43" s="799"/>
      <c r="I43" s="799"/>
      <c r="J43" s="799"/>
      <c r="K43" s="799"/>
    </row>
    <row r="44" spans="1:11" s="254" customFormat="1" ht="30" customHeight="1" x14ac:dyDescent="0.25">
      <c r="E44" s="340"/>
      <c r="F44" s="343" t="s">
        <v>541</v>
      </c>
      <c r="G44" s="335"/>
      <c r="H44" s="335"/>
      <c r="I44" s="335"/>
      <c r="J44" s="335"/>
      <c r="K44" s="335"/>
    </row>
    <row r="45" spans="1:11" s="254" customFormat="1" ht="30" customHeight="1" x14ac:dyDescent="0.2">
      <c r="E45" s="337"/>
      <c r="F45" s="344" t="s">
        <v>538</v>
      </c>
      <c r="G45" s="799" t="s">
        <v>533</v>
      </c>
      <c r="H45" s="799"/>
      <c r="I45" s="799"/>
      <c r="J45" s="799"/>
      <c r="K45" s="799"/>
    </row>
    <row r="46" spans="1:11" s="254" customFormat="1" ht="30" customHeight="1" x14ac:dyDescent="0.2">
      <c r="E46" s="337"/>
      <c r="F46" s="344" t="s">
        <v>534</v>
      </c>
      <c r="G46" s="799" t="s">
        <v>535</v>
      </c>
      <c r="H46" s="799"/>
      <c r="I46" s="799"/>
      <c r="J46" s="799"/>
      <c r="K46" s="799"/>
    </row>
  </sheetData>
  <sheetProtection formatColumns="0"/>
  <mergeCells count="19">
    <mergeCell ref="E18:J18"/>
    <mergeCell ref="E20:J20"/>
    <mergeCell ref="E22:J22"/>
    <mergeCell ref="E24:J24"/>
    <mergeCell ref="G36:K36"/>
    <mergeCell ref="I29:K29"/>
    <mergeCell ref="L14:L16"/>
    <mergeCell ref="C5:G5"/>
    <mergeCell ref="E9:K9"/>
    <mergeCell ref="E11:F11"/>
    <mergeCell ref="E14:J14"/>
    <mergeCell ref="E16:J16"/>
    <mergeCell ref="G42:K42"/>
    <mergeCell ref="G43:K43"/>
    <mergeCell ref="G45:K45"/>
    <mergeCell ref="G46:K46"/>
    <mergeCell ref="G37:K37"/>
    <mergeCell ref="G39:K39"/>
    <mergeCell ref="G40:K40"/>
  </mergeCells>
  <dataValidations count="2">
    <dataValidation type="decimal" operator="equal" allowBlank="1" showInputMessage="1" showErrorMessage="1" errorTitle="Error" error="One-Year Diversified Total must be equal to the sum total of the Post diversification values" sqref="F26" xr:uid="{008F18D7-3CEA-4F0E-96F0-5029DC7B0DBF}">
      <formula1>H24</formula1>
    </dataValidation>
    <dataValidation type="decimal" operator="equal" allowBlank="1" showInputMessage="1" showErrorMessage="1" errorTitle="Error" error="Ultimate Diversified Total must equal the sum total of the Post diversification Risk Categories" sqref="J26" xr:uid="{F3C8012C-B611-4B06-A40E-B4DD6F6DEADE}">
      <formula1>L24</formula1>
    </dataValidation>
  </dataValidations>
  <pageMargins left="0.70866141732283472" right="0.70866141732283472" top="0.74803149606299213" bottom="0.74803149606299213" header="0.31496062992125984" footer="0.31496062992125984"/>
  <pageSetup paperSize="9" scale="91" fitToHeight="0" orientation="landscape" verticalDpi="90" r:id="rId1"/>
  <headerFooter scaleWithDoc="0">
    <oddHeader>&amp;R&amp;F</oddHeader>
    <oddFooter>&amp;L&amp;D &amp;T&amp;RPage &amp;P of &amp;N&amp;C&amp;1#&amp;"Calibri"&amp;10&amp;K000000Classification: Confidential</oddFooter>
  </headerFooter>
  <rowBreaks count="1" manualBreakCount="1">
    <brk id="34" max="11"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CE3D8CF-D22D-4731-A6CA-028CE0126004}">
          <x14:formula1>
            <xm:f>RS_ValueSource!$E$54:$E$59</xm:f>
          </x14:formula1>
          <xm:sqref>I29</xm:sqref>
        </x14:dataValidation>
        <x14:dataValidation type="list" allowBlank="1" showInputMessage="1" showErrorMessage="1" xr:uid="{211024E9-D2AE-421B-8A45-552FB07364DA}">
          <x14:formula1>
            <xm:f>RS_ValueSource!$E$45:$E$48</xm:f>
          </x14:formula1>
          <xm:sqref>K12</xm:sqref>
        </x14:dataValidation>
        <x14:dataValidation type="list" allowBlank="1" showInputMessage="1" showErrorMessage="1" xr:uid="{00000000-0002-0000-0600-000000000000}">
          <x14:formula1>
            <xm:f>RS_ValueSource!F32:F33</xm:f>
          </x14:formula1>
          <xm:sqref>K24</xm:sqref>
        </x14:dataValidation>
        <x14:dataValidation type="list" allowBlank="1" showInputMessage="1" showErrorMessage="1" xr:uid="{00000000-0002-0000-0600-000001000000}">
          <x14:formula1>
            <xm:f>RS_ValueSource!F34:F35</xm:f>
          </x14:formula1>
          <xm:sqref>K14</xm:sqref>
        </x14:dataValidation>
        <x14:dataValidation type="list" allowBlank="1" showInputMessage="1" showErrorMessage="1" xr:uid="{00000000-0002-0000-0600-000002000000}">
          <x14:formula1>
            <xm:f>RS_ValueSource!F2:F3</xm:f>
          </x14:formula1>
          <xm:sqref>K16</xm:sqref>
        </x14:dataValidation>
        <x14:dataValidation type="list" allowBlank="1" showInputMessage="1" showErrorMessage="1" xr:uid="{00000000-0002-0000-0600-000003000000}">
          <x14:formula1>
            <xm:f>RS_ValueSource!F36:F37</xm:f>
          </x14:formula1>
          <xm:sqref>K18</xm:sqref>
        </x14:dataValidation>
        <x14:dataValidation type="list" allowBlank="1" showInputMessage="1" showErrorMessage="1" xr:uid="{00000000-0002-0000-0600-000004000000}">
          <x14:formula1>
            <xm:f>RS_ValueSource!F36:F37</xm:f>
          </x14:formula1>
          <xm:sqref>K20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E19C-ACC1-4B1B-B0B5-5207FD38E281}">
  <sheetPr codeName="Sheet49">
    <pageSetUpPr fitToPage="1"/>
  </sheetPr>
  <dimension ref="B1:I16"/>
  <sheetViews>
    <sheetView zoomScaleNormal="100" zoomScaleSheetLayoutView="55" workbookViewId="0">
      <pane ySplit="3" topLeftCell="A4" activePane="bottomLeft" state="frozen"/>
      <selection activeCell="AC10" sqref="AC10"/>
      <selection pane="bottomLeft" activeCell="A4" sqref="A4"/>
    </sheetView>
  </sheetViews>
  <sheetFormatPr defaultColWidth="9.140625" defaultRowHeight="15" x14ac:dyDescent="0.25"/>
  <cols>
    <col min="1" max="1" width="5.7109375" style="347" customWidth="1"/>
    <col min="2" max="2" width="11.85546875" style="349" customWidth="1"/>
    <col min="3" max="3" width="15.140625" style="349" customWidth="1"/>
    <col min="4" max="5" width="28" style="348" customWidth="1"/>
    <col min="6" max="6" width="9.7109375" style="348" customWidth="1"/>
    <col min="7" max="7" width="44.28515625" style="348" customWidth="1"/>
    <col min="8" max="8" width="40.7109375" style="348" customWidth="1"/>
    <col min="9" max="9" width="12.7109375" style="347" customWidth="1"/>
    <col min="10" max="16384" width="9.140625" style="347"/>
  </cols>
  <sheetData>
    <row r="1" spans="2:9" x14ac:dyDescent="0.25">
      <c r="B1" s="347"/>
      <c r="C1" s="347"/>
      <c r="D1" s="347"/>
      <c r="E1" s="347"/>
      <c r="F1" s="347"/>
      <c r="G1" s="347"/>
    </row>
    <row r="2" spans="2:9" ht="48" customHeight="1" x14ac:dyDescent="0.25">
      <c r="B2" s="814" t="s">
        <v>2159</v>
      </c>
      <c r="C2" s="815"/>
      <c r="D2" s="815"/>
      <c r="E2" s="815"/>
      <c r="F2" s="815"/>
      <c r="G2" s="815"/>
      <c r="H2" s="815"/>
      <c r="I2" s="815"/>
    </row>
    <row r="3" spans="2:9" ht="32.25" customHeight="1" x14ac:dyDescent="0.25">
      <c r="B3" s="350" t="s">
        <v>1386</v>
      </c>
      <c r="C3" s="350" t="s">
        <v>707</v>
      </c>
      <c r="D3" s="350" t="s">
        <v>1301</v>
      </c>
      <c r="E3" s="350" t="s">
        <v>545</v>
      </c>
      <c r="F3" s="350" t="s">
        <v>546</v>
      </c>
      <c r="G3" s="350" t="s">
        <v>547</v>
      </c>
      <c r="H3" s="351" t="s">
        <v>428</v>
      </c>
      <c r="I3" s="350" t="s">
        <v>55</v>
      </c>
    </row>
    <row r="4" spans="2:9" ht="57.75" customHeight="1" x14ac:dyDescent="0.25">
      <c r="B4" s="357" t="s">
        <v>1987</v>
      </c>
      <c r="C4" s="477" t="s">
        <v>1985</v>
      </c>
      <c r="D4" s="358" t="s">
        <v>1996</v>
      </c>
      <c r="E4" s="358" t="s">
        <v>2000</v>
      </c>
      <c r="F4" s="357" t="s">
        <v>558</v>
      </c>
      <c r="G4" s="358" t="s">
        <v>1996</v>
      </c>
      <c r="H4" s="358"/>
      <c r="I4" s="551" t="s">
        <v>1304</v>
      </c>
    </row>
    <row r="5" spans="2:9" ht="57.75" customHeight="1" x14ac:dyDescent="0.25">
      <c r="B5" s="357" t="s">
        <v>1988</v>
      </c>
      <c r="C5" s="477" t="s">
        <v>1992</v>
      </c>
      <c r="D5" s="358" t="s">
        <v>1996</v>
      </c>
      <c r="E5" s="358" t="s">
        <v>2000</v>
      </c>
      <c r="F5" s="357" t="s">
        <v>558</v>
      </c>
      <c r="G5" s="358" t="s">
        <v>1996</v>
      </c>
      <c r="H5" s="358"/>
      <c r="I5" s="551" t="s">
        <v>1304</v>
      </c>
    </row>
    <row r="6" spans="2:9" ht="57.75" customHeight="1" x14ac:dyDescent="0.25">
      <c r="B6" s="357" t="s">
        <v>1989</v>
      </c>
      <c r="C6" s="477" t="s">
        <v>1993</v>
      </c>
      <c r="D6" s="358" t="s">
        <v>2004</v>
      </c>
      <c r="E6" s="358" t="s">
        <v>2005</v>
      </c>
      <c r="F6" s="357" t="s">
        <v>558</v>
      </c>
      <c r="G6" s="358" t="s">
        <v>1997</v>
      </c>
      <c r="H6" s="358"/>
      <c r="I6" s="551" t="s">
        <v>1304</v>
      </c>
    </row>
    <row r="7" spans="2:9" ht="57.75" customHeight="1" x14ac:dyDescent="0.25">
      <c r="B7" s="357" t="s">
        <v>1990</v>
      </c>
      <c r="C7" s="477" t="s">
        <v>1994</v>
      </c>
      <c r="D7" s="358" t="s">
        <v>2002</v>
      </c>
      <c r="E7" s="358" t="s">
        <v>3263</v>
      </c>
      <c r="F7" s="357" t="s">
        <v>558</v>
      </c>
      <c r="G7" s="358" t="s">
        <v>1998</v>
      </c>
      <c r="H7" s="650"/>
      <c r="I7" s="551" t="s">
        <v>1304</v>
      </c>
    </row>
    <row r="8" spans="2:9" ht="57.75" customHeight="1" x14ac:dyDescent="0.25">
      <c r="B8" s="357" t="s">
        <v>1991</v>
      </c>
      <c r="C8" s="477" t="s">
        <v>1995</v>
      </c>
      <c r="D8" s="358" t="s">
        <v>2003</v>
      </c>
      <c r="E8" s="358" t="s">
        <v>2001</v>
      </c>
      <c r="F8" s="357" t="s">
        <v>558</v>
      </c>
      <c r="G8" s="358" t="s">
        <v>1999</v>
      </c>
      <c r="H8" s="768" t="s">
        <v>3449</v>
      </c>
      <c r="I8" s="551" t="s">
        <v>1304</v>
      </c>
    </row>
    <row r="9" spans="2:9" ht="57.75" customHeight="1" x14ac:dyDescent="0.25">
      <c r="B9" s="357" t="s">
        <v>2557</v>
      </c>
      <c r="C9" s="477" t="s">
        <v>2558</v>
      </c>
      <c r="D9" s="358" t="s">
        <v>2559</v>
      </c>
      <c r="E9" s="358" t="s">
        <v>3264</v>
      </c>
      <c r="F9" s="357" t="s">
        <v>558</v>
      </c>
      <c r="G9" s="358" t="s">
        <v>2560</v>
      </c>
      <c r="H9" s="650"/>
      <c r="I9" s="551" t="s">
        <v>1304</v>
      </c>
    </row>
    <row r="10" spans="2:9" ht="58.5" customHeight="1" x14ac:dyDescent="0.25">
      <c r="B10" s="357" t="s">
        <v>3271</v>
      </c>
      <c r="C10" s="477" t="s">
        <v>1985</v>
      </c>
      <c r="D10" s="358" t="s">
        <v>3277</v>
      </c>
      <c r="E10" s="358" t="s">
        <v>3287</v>
      </c>
      <c r="F10" s="357" t="s">
        <v>551</v>
      </c>
      <c r="G10" s="358" t="s">
        <v>3282</v>
      </c>
      <c r="H10" s="650"/>
      <c r="I10" s="551" t="s">
        <v>1304</v>
      </c>
    </row>
    <row r="11" spans="2:9" ht="58.5" customHeight="1" x14ac:dyDescent="0.25">
      <c r="B11" s="357" t="s">
        <v>3272</v>
      </c>
      <c r="C11" s="477" t="s">
        <v>3275</v>
      </c>
      <c r="D11" s="358" t="s">
        <v>3278</v>
      </c>
      <c r="E11" s="358" t="s">
        <v>3288</v>
      </c>
      <c r="F11" s="357" t="s">
        <v>551</v>
      </c>
      <c r="G11" s="358" t="s">
        <v>3283</v>
      </c>
      <c r="H11" s="650"/>
      <c r="I11" s="551" t="s">
        <v>1304</v>
      </c>
    </row>
    <row r="12" spans="2:9" ht="58.5" customHeight="1" x14ac:dyDescent="0.25">
      <c r="B12" s="357" t="s">
        <v>3273</v>
      </c>
      <c r="C12" s="477" t="s">
        <v>1993</v>
      </c>
      <c r="D12" s="358" t="s">
        <v>3279</v>
      </c>
      <c r="E12" s="358" t="s">
        <v>3289</v>
      </c>
      <c r="F12" s="357" t="s">
        <v>551</v>
      </c>
      <c r="G12" s="358" t="s">
        <v>3284</v>
      </c>
      <c r="H12" s="650"/>
      <c r="I12" s="551" t="s">
        <v>1304</v>
      </c>
    </row>
    <row r="13" spans="2:9" ht="58.5" customHeight="1" x14ac:dyDescent="0.25">
      <c r="B13" s="357" t="s">
        <v>3274</v>
      </c>
      <c r="C13" s="477" t="s">
        <v>92</v>
      </c>
      <c r="D13" s="358" t="s">
        <v>3280</v>
      </c>
      <c r="E13" s="358" t="s">
        <v>3290</v>
      </c>
      <c r="F13" s="357" t="s">
        <v>551</v>
      </c>
      <c r="G13" s="358" t="s">
        <v>3285</v>
      </c>
      <c r="H13" s="650"/>
      <c r="I13" s="551" t="s">
        <v>1304</v>
      </c>
    </row>
    <row r="14" spans="2:9" ht="58.5" hidden="1" customHeight="1" x14ac:dyDescent="0.25">
      <c r="B14" s="357"/>
      <c r="C14" s="477" t="s">
        <v>3276</v>
      </c>
      <c r="D14" s="358" t="s">
        <v>3281</v>
      </c>
      <c r="E14" s="358" t="s">
        <v>3291</v>
      </c>
      <c r="F14" s="357" t="s">
        <v>3320</v>
      </c>
      <c r="G14" s="358" t="s">
        <v>3286</v>
      </c>
      <c r="H14" s="650"/>
      <c r="I14" s="551" t="s">
        <v>1304</v>
      </c>
    </row>
    <row r="15" spans="2:9" ht="58.5" customHeight="1" x14ac:dyDescent="0.25">
      <c r="B15" s="357" t="s">
        <v>3333</v>
      </c>
      <c r="C15" s="477" t="s">
        <v>1994</v>
      </c>
      <c r="D15" s="358" t="s">
        <v>3335</v>
      </c>
      <c r="E15" s="358" t="s">
        <v>3337</v>
      </c>
      <c r="F15" s="357" t="s">
        <v>551</v>
      </c>
      <c r="G15" s="358" t="s">
        <v>3339</v>
      </c>
      <c r="H15" s="768" t="s">
        <v>3256</v>
      </c>
      <c r="I15" s="551" t="s">
        <v>1304</v>
      </c>
    </row>
    <row r="16" spans="2:9" ht="58.5" customHeight="1" x14ac:dyDescent="0.25">
      <c r="B16" s="357" t="s">
        <v>3334</v>
      </c>
      <c r="C16" s="477" t="s">
        <v>2558</v>
      </c>
      <c r="D16" s="358" t="s">
        <v>3336</v>
      </c>
      <c r="E16" s="358" t="s">
        <v>3338</v>
      </c>
      <c r="F16" s="357" t="s">
        <v>551</v>
      </c>
      <c r="G16" s="358" t="s">
        <v>3340</v>
      </c>
      <c r="H16" s="768" t="s">
        <v>3471</v>
      </c>
      <c r="I16" s="551" t="s">
        <v>1304</v>
      </c>
    </row>
  </sheetData>
  <mergeCells count="1">
    <mergeCell ref="B2:I2"/>
  </mergeCells>
  <phoneticPr fontId="114" type="noConversion"/>
  <conditionalFormatting sqref="F1 F3 F5:F8 F17:F954">
    <cfRule type="cellIs" dxfId="1232" priority="63" stopIfTrue="1" operator="equal">
      <formula>"Validation"</formula>
    </cfRule>
    <cfRule type="cellIs" dxfId="1231" priority="64" operator="equal">
      <formula>"Pre-populated"</formula>
    </cfRule>
  </conditionalFormatting>
  <conditionalFormatting sqref="I1 I3 I5:I8 I17:I954">
    <cfRule type="cellIs" dxfId="1230" priority="65" operator="equal">
      <formula>"Updated"</formula>
    </cfRule>
    <cfRule type="cellIs" dxfId="1229" priority="66" operator="equal">
      <formula>"New"</formula>
    </cfRule>
  </conditionalFormatting>
  <conditionalFormatting sqref="B4:C8 C1:H1 B17:H954 B3:H3 E4:F4 G5:H6 F5:F9 G8:H8 G7">
    <cfRule type="expression" dxfId="1228" priority="67">
      <formula>OR($I1="New",$I1="Updated")</formula>
    </cfRule>
  </conditionalFormatting>
  <conditionalFormatting sqref="B1">
    <cfRule type="expression" dxfId="1227" priority="62">
      <formula>OR($I1="New",$I1="Updated")</formula>
    </cfRule>
  </conditionalFormatting>
  <conditionalFormatting sqref="F4">
    <cfRule type="cellIs" dxfId="1226" priority="54" stopIfTrue="1" operator="equal">
      <formula>"Validation"</formula>
    </cfRule>
    <cfRule type="cellIs" dxfId="1225" priority="55" operator="equal">
      <formula>"Pre-populated"</formula>
    </cfRule>
  </conditionalFormatting>
  <conditionalFormatting sqref="I4">
    <cfRule type="cellIs" dxfId="1224" priority="56" operator="equal">
      <formula>"Updated"</formula>
    </cfRule>
    <cfRule type="cellIs" dxfId="1223" priority="57" operator="equal">
      <formula>"New"</formula>
    </cfRule>
  </conditionalFormatting>
  <conditionalFormatting sqref="B4:B8">
    <cfRule type="expression" dxfId="1222" priority="58">
      <formula>OR($I4="New",$I4="Updated")</formula>
    </cfRule>
  </conditionalFormatting>
  <conditionalFormatting sqref="E5">
    <cfRule type="expression" dxfId="1221" priority="53">
      <formula>OR($I5="New",$I5="Updated")</formula>
    </cfRule>
  </conditionalFormatting>
  <conditionalFormatting sqref="D5">
    <cfRule type="expression" dxfId="1220" priority="43">
      <formula>OR($I5="New",$I5="Updated")</formula>
    </cfRule>
  </conditionalFormatting>
  <conditionalFormatting sqref="H4">
    <cfRule type="expression" dxfId="1219" priority="50">
      <formula>OR($I4="New",$I4="Updated")</formula>
    </cfRule>
  </conditionalFormatting>
  <conditionalFormatting sqref="G4">
    <cfRule type="expression" dxfId="1218" priority="45">
      <formula>OR($I4="New",$I4="Updated")</formula>
    </cfRule>
  </conditionalFormatting>
  <conditionalFormatting sqref="D4">
    <cfRule type="expression" dxfId="1217" priority="42">
      <formula>OR($I4="New",$I4="Updated")</formula>
    </cfRule>
  </conditionalFormatting>
  <conditionalFormatting sqref="D6:D8">
    <cfRule type="expression" dxfId="1216" priority="41">
      <formula>OR($I6="New",$I6="Updated")</formula>
    </cfRule>
  </conditionalFormatting>
  <conditionalFormatting sqref="E6">
    <cfRule type="expression" dxfId="1215" priority="40">
      <formula>OR($I6="New",$I6="Updated")</formula>
    </cfRule>
  </conditionalFormatting>
  <conditionalFormatting sqref="E8">
    <cfRule type="expression" dxfId="1214" priority="39">
      <formula>OR($I8="New",$I8="Updated")</formula>
    </cfRule>
  </conditionalFormatting>
  <conditionalFormatting sqref="E7">
    <cfRule type="expression" dxfId="1213" priority="38">
      <formula>OR($I7="New",$I7="Updated")</formula>
    </cfRule>
  </conditionalFormatting>
  <conditionalFormatting sqref="F9">
    <cfRule type="cellIs" dxfId="1212" priority="33" stopIfTrue="1" operator="equal">
      <formula>"Validation"</formula>
    </cfRule>
    <cfRule type="cellIs" dxfId="1211" priority="34" operator="equal">
      <formula>"Pre-populated"</formula>
    </cfRule>
  </conditionalFormatting>
  <conditionalFormatting sqref="I9">
    <cfRule type="cellIs" dxfId="1210" priority="35" operator="equal">
      <formula>"Updated"</formula>
    </cfRule>
    <cfRule type="cellIs" dxfId="1209" priority="36" operator="equal">
      <formula>"New"</formula>
    </cfRule>
  </conditionalFormatting>
  <conditionalFormatting sqref="B9:C9">
    <cfRule type="expression" dxfId="1208" priority="37">
      <formula>OR($I9="New",$I9="Updated")</formula>
    </cfRule>
  </conditionalFormatting>
  <conditionalFormatting sqref="B9">
    <cfRule type="expression" dxfId="1207" priority="32">
      <formula>OR($I9="New",$I9="Updated")</formula>
    </cfRule>
  </conditionalFormatting>
  <conditionalFormatting sqref="D9">
    <cfRule type="expression" dxfId="1206" priority="29">
      <formula>OR($I9="New",$I9="Updated")</formula>
    </cfRule>
  </conditionalFormatting>
  <conditionalFormatting sqref="G9">
    <cfRule type="expression" dxfId="1205" priority="30">
      <formula>OR($I9="New",$I9="Updated")</formula>
    </cfRule>
  </conditionalFormatting>
  <conditionalFormatting sqref="E9">
    <cfRule type="expression" dxfId="1204" priority="28">
      <formula>OR($I9="New",$I9="Updated")</formula>
    </cfRule>
  </conditionalFormatting>
  <conditionalFormatting sqref="H7">
    <cfRule type="expression" dxfId="1203" priority="26">
      <formula>OR($I7="New",$I7="Updated")</formula>
    </cfRule>
  </conditionalFormatting>
  <conditionalFormatting sqref="H9">
    <cfRule type="expression" dxfId="1202" priority="25">
      <formula>OR($I9="New",$I9="Updated")</formula>
    </cfRule>
  </conditionalFormatting>
  <conditionalFormatting sqref="F10:F14">
    <cfRule type="expression" dxfId="1201" priority="24">
      <formula>OR($I10="New",$I10="Updated")</formula>
    </cfRule>
  </conditionalFormatting>
  <conditionalFormatting sqref="F10:F14">
    <cfRule type="cellIs" dxfId="1200" priority="19" stopIfTrue="1" operator="equal">
      <formula>"Validation"</formula>
    </cfRule>
    <cfRule type="cellIs" dxfId="1199" priority="20" operator="equal">
      <formula>"Pre-populated"</formula>
    </cfRule>
  </conditionalFormatting>
  <conditionalFormatting sqref="I10:I14">
    <cfRule type="cellIs" dxfId="1198" priority="21" operator="equal">
      <formula>"Updated"</formula>
    </cfRule>
    <cfRule type="cellIs" dxfId="1197" priority="22" operator="equal">
      <formula>"New"</formula>
    </cfRule>
  </conditionalFormatting>
  <conditionalFormatting sqref="B10:C14">
    <cfRule type="expression" dxfId="1196" priority="23">
      <formula>OR($I10="New",$I10="Updated")</formula>
    </cfRule>
  </conditionalFormatting>
  <conditionalFormatting sqref="B10:B14">
    <cfRule type="expression" dxfId="1195" priority="18">
      <formula>OR($I10="New",$I10="Updated")</formula>
    </cfRule>
  </conditionalFormatting>
  <conditionalFormatting sqref="D10:D14">
    <cfRule type="expression" dxfId="1194" priority="16">
      <formula>OR($I10="New",$I10="Updated")</formula>
    </cfRule>
  </conditionalFormatting>
  <conditionalFormatting sqref="G10:G14">
    <cfRule type="expression" dxfId="1193" priority="17">
      <formula>OR($I10="New",$I10="Updated")</formula>
    </cfRule>
  </conditionalFormatting>
  <conditionalFormatting sqref="E10:E14">
    <cfRule type="expression" dxfId="1192" priority="15">
      <formula>OR($I10="New",$I10="Updated")</formula>
    </cfRule>
  </conditionalFormatting>
  <conditionalFormatting sqref="H10:H14">
    <cfRule type="expression" dxfId="1191" priority="14">
      <formula>OR($I10="New",$I10="Updated")</formula>
    </cfRule>
  </conditionalFormatting>
  <conditionalFormatting sqref="F15:F16">
    <cfRule type="expression" dxfId="1190" priority="13">
      <formula>OR($I15="New",$I15="Updated")</formula>
    </cfRule>
  </conditionalFormatting>
  <conditionalFormatting sqref="F15:F16">
    <cfRule type="cellIs" dxfId="1189" priority="8" stopIfTrue="1" operator="equal">
      <formula>"Validation"</formula>
    </cfRule>
    <cfRule type="cellIs" dxfId="1188" priority="9" operator="equal">
      <formula>"Pre-populated"</formula>
    </cfRule>
  </conditionalFormatting>
  <conditionalFormatting sqref="I15:I16">
    <cfRule type="cellIs" dxfId="1187" priority="10" operator="equal">
      <formula>"Updated"</formula>
    </cfRule>
    <cfRule type="cellIs" dxfId="1186" priority="11" operator="equal">
      <formula>"New"</formula>
    </cfRule>
  </conditionalFormatting>
  <conditionalFormatting sqref="B15:B16">
    <cfRule type="expression" dxfId="1185" priority="12">
      <formula>OR($I15="New",$I15="Updated")</formula>
    </cfRule>
  </conditionalFormatting>
  <conditionalFormatting sqref="B15:B16">
    <cfRule type="expression" dxfId="1184" priority="7">
      <formula>OR($I15="New",$I15="Updated")</formula>
    </cfRule>
  </conditionalFormatting>
  <conditionalFormatting sqref="D15:D16">
    <cfRule type="expression" dxfId="1183" priority="5">
      <formula>OR($I15="New",$I15="Updated")</formula>
    </cfRule>
  </conditionalFormatting>
  <conditionalFormatting sqref="G15:G16">
    <cfRule type="expression" dxfId="1182" priority="6">
      <formula>OR($I15="New",$I15="Updated")</formula>
    </cfRule>
  </conditionalFormatting>
  <conditionalFormatting sqref="E15:E16">
    <cfRule type="expression" dxfId="1181" priority="4">
      <formula>OR($I15="New",$I15="Updated")</formula>
    </cfRule>
  </conditionalFormatting>
  <conditionalFormatting sqref="H15:H16">
    <cfRule type="expression" dxfId="1180" priority="3">
      <formula>OR($I15="New",$I15="Updated")</formula>
    </cfRule>
  </conditionalFormatting>
  <conditionalFormatting sqref="C16">
    <cfRule type="expression" dxfId="1179" priority="2">
      <formula>OR($I16="New",$I16="Updated")</formula>
    </cfRule>
  </conditionalFormatting>
  <conditionalFormatting sqref="C15">
    <cfRule type="expression" dxfId="1178" priority="1">
      <formula>OR($I15="New",$I15="Updated")</formula>
    </cfRule>
  </conditionalFormatting>
  <pageMargins left="0.70866141732283472" right="0.70866141732283472" top="0.74803149606299213" bottom="0.74803149606299213" header="0.31496062992125984" footer="0.31496062992125984"/>
  <pageSetup paperSize="9" scale="73"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85D8349F-CC57-4B5F-8A85-0469D80330F0}">
          <x14:formula1>
            <xm:f>RS_ValueSource!$E$38:$E$40</xm:f>
          </x14:formula1>
          <xm:sqref>I4:I16</xm:sqref>
        </x14:dataValidation>
        <x14:dataValidation type="list" allowBlank="1" showInputMessage="1" showErrorMessage="1" xr:uid="{468CB256-75F4-4F35-A4AA-8708E6EC2A73}">
          <x14:formula1>
            <xm:f>RS_ValueSource!$E$41:$E$44</xm:f>
          </x14:formula1>
          <xm:sqref>F4:F16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45"/>
  <sheetViews>
    <sheetView showGridLines="0" zoomScaleNormal="100" workbookViewId="0"/>
  </sheetViews>
  <sheetFormatPr defaultColWidth="10.42578125" defaultRowHeight="16.5" x14ac:dyDescent="0.3"/>
  <cols>
    <col min="1" max="1" width="2" style="19" customWidth="1"/>
    <col min="2" max="2" width="2.5703125" style="19" customWidth="1"/>
    <col min="3" max="3" width="3.140625" style="19" customWidth="1"/>
    <col min="4" max="4" width="3.7109375" style="19" customWidth="1"/>
    <col min="5" max="5" width="57.28515625" style="19" customWidth="1"/>
    <col min="6" max="6" width="18.5703125" style="19" customWidth="1"/>
    <col min="7" max="7" width="19" style="19" customWidth="1"/>
    <col min="8" max="13" width="18.5703125" style="19" customWidth="1"/>
    <col min="14" max="14" width="7.7109375" style="19" customWidth="1"/>
    <col min="15" max="16384" width="10.42578125" style="19"/>
  </cols>
  <sheetData>
    <row r="1" spans="1:14" x14ac:dyDescent="0.3">
      <c r="A1" s="3"/>
    </row>
    <row r="2" spans="1:14" x14ac:dyDescent="0.3">
      <c r="A2" s="3"/>
    </row>
    <row r="4" spans="1:14" ht="25.5" customHeight="1" x14ac:dyDescent="0.3">
      <c r="B4" s="64"/>
      <c r="C4" s="64" t="s">
        <v>49</v>
      </c>
      <c r="D4" s="65"/>
      <c r="E4" s="65"/>
      <c r="F4" s="65"/>
      <c r="G4" s="65"/>
      <c r="H4" s="65"/>
      <c r="I4" s="65"/>
      <c r="J4" s="65"/>
      <c r="K4" s="66"/>
      <c r="L4" s="8"/>
      <c r="M4" s="8" t="s">
        <v>73</v>
      </c>
      <c r="N4" s="67" t="str">
        <f>'010'!E8</f>
        <v>1234</v>
      </c>
    </row>
    <row r="5" spans="1:14" ht="15" customHeight="1" x14ac:dyDescent="0.3"/>
    <row r="6" spans="1:14" ht="25.5" customHeight="1" x14ac:dyDescent="0.5">
      <c r="C6" s="68"/>
      <c r="D6" s="41" t="s">
        <v>84</v>
      </c>
      <c r="E6" s="41"/>
      <c r="F6" s="6"/>
      <c r="G6" s="6"/>
      <c r="H6" s="6"/>
      <c r="I6" s="6"/>
      <c r="J6" s="6"/>
      <c r="K6" s="6"/>
      <c r="L6" s="6"/>
      <c r="M6" s="6"/>
    </row>
    <row r="7" spans="1:14" x14ac:dyDescent="0.3">
      <c r="E7" s="3"/>
    </row>
    <row r="8" spans="1:14" ht="15.75" customHeight="1" x14ac:dyDescent="0.3">
      <c r="C8" s="68"/>
      <c r="D8" s="838" t="s">
        <v>1713</v>
      </c>
      <c r="E8" s="838"/>
      <c r="F8" s="838"/>
      <c r="G8" s="838"/>
      <c r="H8" s="838"/>
      <c r="I8" s="838"/>
    </row>
    <row r="9" spans="1:14" ht="17.45" customHeight="1" x14ac:dyDescent="0.3">
      <c r="D9" s="838"/>
      <c r="E9" s="838"/>
      <c r="F9" s="838"/>
      <c r="G9" s="838"/>
      <c r="H9" s="838"/>
      <c r="I9" s="838"/>
    </row>
    <row r="10" spans="1:14" ht="15.95" customHeight="1" x14ac:dyDescent="0.3">
      <c r="A10" s="3"/>
    </row>
    <row r="11" spans="1:14" ht="15.95" customHeight="1" x14ac:dyDescent="0.3">
      <c r="A11" s="3"/>
      <c r="D11" s="859" t="s">
        <v>85</v>
      </c>
      <c r="E11" s="859"/>
      <c r="F11" s="859"/>
      <c r="G11" s="859"/>
      <c r="H11" s="859"/>
      <c r="I11" s="859"/>
      <c r="J11" s="859"/>
      <c r="K11" s="859"/>
      <c r="L11" s="859"/>
      <c r="M11" s="859"/>
    </row>
    <row r="12" spans="1:14" ht="19.5" customHeight="1" x14ac:dyDescent="0.3">
      <c r="A12" s="3"/>
      <c r="D12" s="859"/>
      <c r="E12" s="859"/>
      <c r="F12" s="859"/>
      <c r="G12" s="859"/>
      <c r="H12" s="859"/>
      <c r="I12" s="859"/>
      <c r="J12" s="859"/>
      <c r="K12" s="859"/>
      <c r="L12" s="859"/>
      <c r="M12" s="859"/>
    </row>
    <row r="13" spans="1:14" ht="15.95" customHeight="1" x14ac:dyDescent="0.3">
      <c r="D13" s="843"/>
      <c r="E13" s="844"/>
      <c r="F13" s="841" t="s">
        <v>86</v>
      </c>
      <c r="G13" s="839" t="s">
        <v>87</v>
      </c>
    </row>
    <row r="14" spans="1:14" ht="15.95" customHeight="1" x14ac:dyDescent="0.3">
      <c r="D14" s="845"/>
      <c r="E14" s="846"/>
      <c r="F14" s="842"/>
      <c r="G14" s="840"/>
    </row>
    <row r="15" spans="1:14" ht="15.95" customHeight="1" x14ac:dyDescent="0.3">
      <c r="D15" s="847"/>
      <c r="E15" s="848"/>
      <c r="F15" s="70" t="s">
        <v>88</v>
      </c>
      <c r="G15" s="71" t="s">
        <v>89</v>
      </c>
    </row>
    <row r="16" spans="1:14" ht="35.25" customHeight="1" x14ac:dyDescent="0.3">
      <c r="D16" s="72">
        <v>1</v>
      </c>
      <c r="E16" s="73" t="s">
        <v>90</v>
      </c>
      <c r="F16" s="507" t="s">
        <v>542</v>
      </c>
      <c r="G16" s="507" t="s">
        <v>543</v>
      </c>
    </row>
    <row r="17" spans="1:14" ht="35.25" customHeight="1" x14ac:dyDescent="0.3">
      <c r="D17" s="72">
        <v>2</v>
      </c>
      <c r="E17" s="73" t="s">
        <v>91</v>
      </c>
      <c r="F17" s="508"/>
      <c r="G17" s="509" t="s">
        <v>2021</v>
      </c>
    </row>
    <row r="18" spans="1:14" ht="44.25" customHeight="1" x14ac:dyDescent="0.3">
      <c r="D18" s="692" t="s">
        <v>2414</v>
      </c>
      <c r="E18" s="73" t="s">
        <v>2540</v>
      </c>
      <c r="F18" s="507" t="s">
        <v>2062</v>
      </c>
      <c r="G18" s="507" t="s">
        <v>2062</v>
      </c>
    </row>
    <row r="19" spans="1:14" ht="44.25" customHeight="1" x14ac:dyDescent="0.3">
      <c r="D19" s="72">
        <v>3</v>
      </c>
      <c r="E19" s="73" t="s">
        <v>92</v>
      </c>
      <c r="F19" s="507" t="s">
        <v>2105</v>
      </c>
      <c r="G19" s="507" t="s">
        <v>2169</v>
      </c>
    </row>
    <row r="20" spans="1:14" ht="35.25" customHeight="1" x14ac:dyDescent="0.3">
      <c r="D20" s="75">
        <v>4</v>
      </c>
      <c r="E20" s="76" t="s">
        <v>93</v>
      </c>
      <c r="F20" s="509" t="s">
        <v>3217</v>
      </c>
      <c r="G20" s="509" t="s">
        <v>3218</v>
      </c>
    </row>
    <row r="21" spans="1:14" ht="15.95" customHeight="1" x14ac:dyDescent="0.3">
      <c r="A21" s="77"/>
      <c r="D21" s="78"/>
      <c r="E21" s="79"/>
      <c r="F21" s="80"/>
      <c r="G21" s="81"/>
    </row>
    <row r="22" spans="1:14" ht="15.95" customHeight="1" x14ac:dyDescent="0.3">
      <c r="A22" s="77"/>
      <c r="D22" s="859" t="s">
        <v>544</v>
      </c>
      <c r="E22" s="859"/>
      <c r="F22" s="859"/>
      <c r="G22" s="859"/>
      <c r="H22" s="859"/>
      <c r="I22" s="859"/>
      <c r="J22" s="859"/>
      <c r="K22" s="859"/>
      <c r="L22" s="859"/>
      <c r="M22" s="859"/>
    </row>
    <row r="23" spans="1:14" ht="20.100000000000001" customHeight="1" x14ac:dyDescent="0.3">
      <c r="A23" s="77"/>
      <c r="D23" s="860"/>
      <c r="E23" s="860"/>
      <c r="F23" s="860"/>
      <c r="G23" s="860"/>
      <c r="H23" s="860"/>
      <c r="I23" s="860"/>
      <c r="J23" s="860"/>
      <c r="K23" s="860"/>
      <c r="L23" s="860"/>
      <c r="M23" s="860"/>
    </row>
    <row r="24" spans="1:14" ht="15.95" customHeight="1" x14ac:dyDescent="0.3">
      <c r="D24" s="849"/>
      <c r="E24" s="850"/>
      <c r="F24" s="821" t="s">
        <v>94</v>
      </c>
      <c r="G24" s="822"/>
      <c r="H24" s="822"/>
      <c r="I24" s="830"/>
      <c r="J24" s="821" t="s">
        <v>95</v>
      </c>
      <c r="K24" s="822"/>
      <c r="L24" s="822"/>
      <c r="M24" s="823"/>
      <c r="N24" s="83"/>
    </row>
    <row r="25" spans="1:14" ht="7.5" customHeight="1" x14ac:dyDescent="0.3">
      <c r="D25" s="851"/>
      <c r="E25" s="852"/>
      <c r="F25" s="824"/>
      <c r="G25" s="825"/>
      <c r="H25" s="825"/>
      <c r="I25" s="831"/>
      <c r="J25" s="824"/>
      <c r="K25" s="825"/>
      <c r="L25" s="825"/>
      <c r="M25" s="826"/>
      <c r="N25" s="84"/>
    </row>
    <row r="26" spans="1:14" ht="19.5" customHeight="1" x14ac:dyDescent="0.3">
      <c r="D26" s="853"/>
      <c r="E26" s="854"/>
      <c r="F26" s="827" t="s">
        <v>96</v>
      </c>
      <c r="G26" s="828"/>
      <c r="H26" s="827" t="s">
        <v>97</v>
      </c>
      <c r="I26" s="828"/>
      <c r="J26" s="827" t="s">
        <v>96</v>
      </c>
      <c r="K26" s="828"/>
      <c r="L26" s="827" t="s">
        <v>97</v>
      </c>
      <c r="M26" s="829"/>
      <c r="N26" s="86"/>
    </row>
    <row r="27" spans="1:14" ht="15.95" customHeight="1" x14ac:dyDescent="0.3">
      <c r="D27" s="855"/>
      <c r="E27" s="856"/>
      <c r="F27" s="552" t="s">
        <v>2389</v>
      </c>
      <c r="G27" s="87" t="s">
        <v>98</v>
      </c>
      <c r="H27" s="562" t="s">
        <v>2389</v>
      </c>
      <c r="I27" s="87" t="s">
        <v>98</v>
      </c>
      <c r="J27" s="562" t="s">
        <v>2389</v>
      </c>
      <c r="K27" s="87" t="s">
        <v>98</v>
      </c>
      <c r="L27" s="562" t="s">
        <v>2389</v>
      </c>
      <c r="M27" s="88" t="s">
        <v>98</v>
      </c>
      <c r="N27" s="86"/>
    </row>
    <row r="28" spans="1:14" ht="15.95" customHeight="1" x14ac:dyDescent="0.3">
      <c r="D28" s="857"/>
      <c r="E28" s="858"/>
      <c r="F28" s="70" t="s">
        <v>99</v>
      </c>
      <c r="G28" s="70" t="s">
        <v>100</v>
      </c>
      <c r="H28" s="70" t="s">
        <v>101</v>
      </c>
      <c r="I28" s="70" t="s">
        <v>102</v>
      </c>
      <c r="J28" s="70" t="s">
        <v>103</v>
      </c>
      <c r="K28" s="71" t="s">
        <v>104</v>
      </c>
      <c r="L28" s="70" t="s">
        <v>105</v>
      </c>
      <c r="M28" s="71" t="s">
        <v>106</v>
      </c>
      <c r="N28" s="86"/>
    </row>
    <row r="29" spans="1:14" ht="33.75" customHeight="1" x14ac:dyDescent="0.3">
      <c r="D29" s="861" t="s">
        <v>107</v>
      </c>
      <c r="E29" s="863"/>
      <c r="F29" s="819"/>
      <c r="G29" s="820"/>
      <c r="H29" s="820"/>
      <c r="I29" s="820"/>
      <c r="J29" s="820"/>
      <c r="K29" s="820"/>
      <c r="L29" s="820"/>
      <c r="M29" s="820"/>
      <c r="N29" s="86"/>
    </row>
    <row r="30" spans="1:14" ht="33.75" customHeight="1" x14ac:dyDescent="0.3">
      <c r="D30" s="89">
        <v>1</v>
      </c>
      <c r="E30" s="76" t="s">
        <v>108</v>
      </c>
      <c r="F30" s="507" t="s">
        <v>2015</v>
      </c>
      <c r="G30" s="509" t="s">
        <v>1730</v>
      </c>
      <c r="H30" s="507" t="s">
        <v>2008</v>
      </c>
      <c r="I30" s="509" t="s">
        <v>1734</v>
      </c>
      <c r="J30" s="507" t="s">
        <v>2016</v>
      </c>
      <c r="K30" s="509" t="s">
        <v>1735</v>
      </c>
      <c r="L30" s="507" t="s">
        <v>2010</v>
      </c>
      <c r="M30" s="510" t="s">
        <v>1736</v>
      </c>
      <c r="N30" s="90"/>
    </row>
    <row r="31" spans="1:14" ht="33.75" customHeight="1" x14ac:dyDescent="0.3">
      <c r="D31" s="89">
        <v>2</v>
      </c>
      <c r="E31" s="73" t="s">
        <v>109</v>
      </c>
      <c r="F31" s="527" t="s">
        <v>2062</v>
      </c>
      <c r="G31" s="816"/>
      <c r="H31" s="817"/>
      <c r="I31" s="818"/>
      <c r="J31" s="507" t="s">
        <v>2163</v>
      </c>
      <c r="K31" s="816"/>
      <c r="L31" s="817"/>
      <c r="M31" s="818"/>
    </row>
    <row r="32" spans="1:14" ht="33.75" customHeight="1" x14ac:dyDescent="0.3">
      <c r="D32" s="89">
        <v>3</v>
      </c>
      <c r="E32" s="73" t="s">
        <v>110</v>
      </c>
      <c r="F32" s="507" t="s">
        <v>2062</v>
      </c>
      <c r="G32" s="816"/>
      <c r="H32" s="817"/>
      <c r="I32" s="818"/>
      <c r="J32" s="507" t="s">
        <v>2164</v>
      </c>
      <c r="K32" s="816"/>
      <c r="L32" s="817"/>
      <c r="M32" s="818"/>
    </row>
    <row r="33" spans="1:14" ht="33.75" customHeight="1" x14ac:dyDescent="0.3">
      <c r="D33" s="861" t="s">
        <v>111</v>
      </c>
      <c r="E33" s="862"/>
      <c r="F33" s="819"/>
      <c r="G33" s="820"/>
      <c r="H33" s="820"/>
      <c r="I33" s="820"/>
      <c r="J33" s="820"/>
      <c r="K33" s="820"/>
      <c r="L33" s="820"/>
      <c r="M33" s="820"/>
    </row>
    <row r="34" spans="1:14" ht="33.75" customHeight="1" x14ac:dyDescent="0.3">
      <c r="D34" s="89">
        <v>4</v>
      </c>
      <c r="E34" s="76" t="s">
        <v>112</v>
      </c>
      <c r="F34" s="507" t="s">
        <v>2017</v>
      </c>
      <c r="G34" s="509" t="s">
        <v>1731</v>
      </c>
      <c r="H34" s="507" t="s">
        <v>3317</v>
      </c>
      <c r="I34" s="509" t="s">
        <v>1737</v>
      </c>
      <c r="J34" s="507" t="s">
        <v>2018</v>
      </c>
      <c r="K34" s="509" t="s">
        <v>1738</v>
      </c>
      <c r="L34" s="507" t="s">
        <v>2011</v>
      </c>
      <c r="M34" s="509" t="s">
        <v>1739</v>
      </c>
    </row>
    <row r="35" spans="1:14" ht="33.75" customHeight="1" x14ac:dyDescent="0.3">
      <c r="D35" s="89">
        <v>5</v>
      </c>
      <c r="E35" s="73" t="s">
        <v>113</v>
      </c>
      <c r="F35" s="507" t="s">
        <v>2062</v>
      </c>
      <c r="G35" s="816"/>
      <c r="H35" s="817"/>
      <c r="I35" s="818"/>
      <c r="J35" s="507" t="s">
        <v>2165</v>
      </c>
      <c r="K35" s="816"/>
      <c r="L35" s="817"/>
      <c r="M35" s="818"/>
    </row>
    <row r="36" spans="1:14" ht="33.75" customHeight="1" x14ac:dyDescent="0.3">
      <c r="D36" s="89">
        <v>6</v>
      </c>
      <c r="E36" s="73" t="s">
        <v>114</v>
      </c>
      <c r="F36" s="507" t="s">
        <v>2062</v>
      </c>
      <c r="G36" s="816"/>
      <c r="H36" s="817"/>
      <c r="I36" s="818"/>
      <c r="J36" s="507" t="s">
        <v>2166</v>
      </c>
      <c r="K36" s="816"/>
      <c r="L36" s="817"/>
      <c r="M36" s="818"/>
    </row>
    <row r="37" spans="1:14" ht="33.75" customHeight="1" x14ac:dyDescent="0.3">
      <c r="D37" s="89">
        <v>7</v>
      </c>
      <c r="E37" s="76" t="s">
        <v>115</v>
      </c>
      <c r="F37" s="507" t="s">
        <v>2062</v>
      </c>
      <c r="G37" s="509" t="s">
        <v>1732</v>
      </c>
      <c r="H37" s="507" t="s">
        <v>2009</v>
      </c>
      <c r="I37" s="509" t="s">
        <v>1740</v>
      </c>
      <c r="J37" s="527" t="s">
        <v>2103</v>
      </c>
      <c r="K37" s="509" t="s">
        <v>1742</v>
      </c>
      <c r="L37" s="507" t="s">
        <v>2012</v>
      </c>
      <c r="M37" s="509" t="s">
        <v>1744</v>
      </c>
    </row>
    <row r="38" spans="1:14" ht="33.75" customHeight="1" x14ac:dyDescent="0.3">
      <c r="D38" s="89">
        <v>8</v>
      </c>
      <c r="E38" s="76" t="s">
        <v>116</v>
      </c>
      <c r="F38" s="507" t="s">
        <v>2062</v>
      </c>
      <c r="G38" s="509" t="s">
        <v>1733</v>
      </c>
      <c r="H38" s="507" t="s">
        <v>2014</v>
      </c>
      <c r="I38" s="509" t="s">
        <v>1741</v>
      </c>
      <c r="J38" s="527" t="s">
        <v>2104</v>
      </c>
      <c r="K38" s="509" t="s">
        <v>1743</v>
      </c>
      <c r="L38" s="507" t="s">
        <v>2013</v>
      </c>
      <c r="M38" s="509" t="s">
        <v>1745</v>
      </c>
    </row>
    <row r="39" spans="1:14" ht="33.75" customHeight="1" x14ac:dyDescent="0.3">
      <c r="D39" s="89">
        <v>9</v>
      </c>
      <c r="E39" s="76" t="s">
        <v>117</v>
      </c>
      <c r="F39" s="511" t="s">
        <v>2048</v>
      </c>
      <c r="G39" s="509" t="s">
        <v>2047</v>
      </c>
      <c r="H39" s="532" t="s">
        <v>2042</v>
      </c>
      <c r="I39" s="509" t="s">
        <v>2043</v>
      </c>
      <c r="J39" s="511" t="s">
        <v>2049</v>
      </c>
      <c r="K39" s="509" t="s">
        <v>2050</v>
      </c>
      <c r="L39" s="532" t="s">
        <v>2044</v>
      </c>
      <c r="M39" s="509" t="s">
        <v>2045</v>
      </c>
    </row>
    <row r="40" spans="1:14" ht="33.75" customHeight="1" x14ac:dyDescent="0.3">
      <c r="D40" s="89">
        <v>10</v>
      </c>
      <c r="E40" s="76" t="s">
        <v>118</v>
      </c>
      <c r="F40" s="507" t="s">
        <v>2063</v>
      </c>
      <c r="G40" s="816"/>
      <c r="H40" s="817"/>
      <c r="I40" s="818"/>
      <c r="J40" s="507" t="s">
        <v>2063</v>
      </c>
      <c r="K40" s="832"/>
      <c r="L40" s="833"/>
      <c r="M40" s="834"/>
    </row>
    <row r="41" spans="1:14" ht="33.75" customHeight="1" x14ac:dyDescent="0.3">
      <c r="D41" s="89">
        <v>11</v>
      </c>
      <c r="E41" s="76" t="s">
        <v>119</v>
      </c>
      <c r="F41" s="511" t="s">
        <v>2046</v>
      </c>
      <c r="G41" s="816"/>
      <c r="H41" s="817"/>
      <c r="I41" s="818"/>
      <c r="J41" s="511" t="s">
        <v>3318</v>
      </c>
      <c r="K41" s="835"/>
      <c r="L41" s="836"/>
      <c r="M41" s="837"/>
    </row>
    <row r="42" spans="1:14" ht="25.5" customHeight="1" x14ac:dyDescent="0.3">
      <c r="D42" s="91"/>
      <c r="E42" s="92"/>
      <c r="F42" s="93"/>
      <c r="G42" s="94"/>
      <c r="H42" s="94"/>
      <c r="I42" s="94"/>
      <c r="J42" s="93"/>
      <c r="K42" s="94"/>
      <c r="L42" s="94"/>
      <c r="M42" s="94"/>
      <c r="N42" s="95"/>
    </row>
    <row r="43" spans="1:14" x14ac:dyDescent="0.3">
      <c r="A43" s="77"/>
    </row>
    <row r="44" spans="1:14" ht="17.25" x14ac:dyDescent="0.3">
      <c r="A44" s="3"/>
      <c r="D44" s="68"/>
      <c r="E44" s="380" t="s">
        <v>1191</v>
      </c>
    </row>
    <row r="45" spans="1:14" x14ac:dyDescent="0.3">
      <c r="E45" s="19" t="s">
        <v>1192</v>
      </c>
    </row>
  </sheetData>
  <sheetProtection formatColumns="0"/>
  <mergeCells count="31">
    <mergeCell ref="G40:I40"/>
    <mergeCell ref="G41:I41"/>
    <mergeCell ref="K40:M40"/>
    <mergeCell ref="K41:M41"/>
    <mergeCell ref="D8:I9"/>
    <mergeCell ref="G13:G14"/>
    <mergeCell ref="F13:F14"/>
    <mergeCell ref="D13:E14"/>
    <mergeCell ref="G36:I36"/>
    <mergeCell ref="D15:E15"/>
    <mergeCell ref="D24:E26"/>
    <mergeCell ref="D27:E28"/>
    <mergeCell ref="D11:M12"/>
    <mergeCell ref="D22:M23"/>
    <mergeCell ref="D33:E33"/>
    <mergeCell ref="D29:E29"/>
    <mergeCell ref="J24:M25"/>
    <mergeCell ref="J26:K26"/>
    <mergeCell ref="L26:M26"/>
    <mergeCell ref="F26:G26"/>
    <mergeCell ref="H26:I26"/>
    <mergeCell ref="F24:I25"/>
    <mergeCell ref="K36:M36"/>
    <mergeCell ref="F33:M33"/>
    <mergeCell ref="G31:I31"/>
    <mergeCell ref="G32:I32"/>
    <mergeCell ref="F29:M29"/>
    <mergeCell ref="K35:M35"/>
    <mergeCell ref="K31:M31"/>
    <mergeCell ref="K32:M32"/>
    <mergeCell ref="G35:I35"/>
  </mergeCells>
  <conditionalFormatting sqref="F41:K41 F29:M40 F16:G17 F19:G20">
    <cfRule type="expression" dxfId="1177" priority="5">
      <formula>ISNUMBER(F16)</formula>
    </cfRule>
  </conditionalFormatting>
  <conditionalFormatting sqref="F18:G18">
    <cfRule type="expression" dxfId="1176" priority="1">
      <formula>ISNUMBER(F18)</formula>
    </cfRule>
  </conditionalFormatting>
  <dataValidations count="29">
    <dataValidation type="decimal" operator="equal" allowBlank="1" showInputMessage="1" showErrorMessage="1" errorTitle="Error" error="One-Year SCR must be equal to the Post diversification Total" sqref="F16" xr:uid="{00000000-0002-0000-0700-000000000000}">
      <formula1>F41</formula1>
    </dataValidation>
    <dataValidation operator="equal" allowBlank="1" showInputMessage="1" showErrorMessage="1" errorTitle="Error" error="Ultimate SCR must be equal to the Post diversification Total" sqref="G16" xr:uid="{00000000-0002-0000-0700-000001000000}"/>
    <dataValidation operator="equal" allowBlank="1" showInputMessage="1" showErrorMessage="1" errorTitle="Error" error="One-Year SCR must be equal to the Post diversification Total" sqref="J13" xr:uid="{00000000-0002-0000-0700-000002000000}"/>
    <dataValidation type="decimal" operator="lessThanOrEqual" allowBlank="1" showInputMessage="1" showErrorMessage="1" errorTitle="Error" error="One-Year Pre diversification Insurance Risk Total must be less than or equal to the sum of the Premium Risk and Reserve Risk splits" sqref="F30" xr:uid="{00000000-0002-0000-0700-000003000000}">
      <formula1>SUM(F31:F32)</formula1>
    </dataValidation>
    <dataValidation type="decimal" operator="lessThanOrEqual" allowBlank="1" showInputMessage="1" showErrorMessage="1" errorTitle="Error" error="One-Year Diversification Credit Between Risk Categories must be zero or less" sqref="F40" xr:uid="{00000000-0002-0000-0700-000004000000}">
      <formula1>0</formula1>
    </dataValidation>
    <dataValidation type="decimal" errorStyle="warning" operator="greaterThanOrEqual" allowBlank="1" showInputMessage="1" showErrorMessage="1" errorTitle="Warning" error="One-Year Pre diversification Premium Risk should normally be zero or more" sqref="F31" xr:uid="{00000000-0002-0000-0700-000005000000}">
      <formula1>0</formula1>
    </dataValidation>
    <dataValidation type="decimal" errorStyle="warning" operator="greaterThanOrEqual" allowBlank="1" showInputMessage="1" showErrorMessage="1" errorTitle="Warning" error="One-Year Pre diversification Reserve Risk should normally be zero or more" sqref="F32" xr:uid="{00000000-0002-0000-0700-000006000000}">
      <formula1>0</formula1>
    </dataValidation>
    <dataValidation type="decimal" operator="lessThanOrEqual" allowBlank="1" showInputMessage="1" showErrorMessage="1" errorTitle="Error" error="One-Year Pre diversification Credit Risk Total must be less than or equal to the sum of the Reinsurance Credit Risk and Other Credit Risk splits" sqref="F34" xr:uid="{00000000-0002-0000-0700-000007000000}">
      <formula1>SUM(F35:F36)</formula1>
    </dataValidation>
    <dataValidation type="decimal" errorStyle="warning" operator="greaterThanOrEqual" allowBlank="1" showInputMessage="1" showErrorMessage="1" errorTitle="Warning" error="One-Year Pre diversification Reinsurance Credit Risk should normally be zero or more" sqref="F35" xr:uid="{00000000-0002-0000-0700-000008000000}">
      <formula1>0</formula1>
    </dataValidation>
    <dataValidation type="decimal" errorStyle="warning" operator="greaterThanOrEqual" allowBlank="1" showInputMessage="1" showErrorMessage="1" errorTitle="Warning" error="One-Year Pre diversification Other Credit Risk should normally be zero or more" sqref="F36" xr:uid="{00000000-0002-0000-0700-000009000000}">
      <formula1>0</formula1>
    </dataValidation>
    <dataValidation type="decimal" errorStyle="warning" operator="greaterThanOrEqual" allowBlank="1" showInputMessage="1" showErrorMessage="1" errorTitle="Warning" error="One-Year Pre diversification Market Risk should normally be zero or more" sqref="F37" xr:uid="{00000000-0002-0000-0700-00000A000000}">
      <formula1>0</formula1>
    </dataValidation>
    <dataValidation type="decimal" errorStyle="warning" operator="greaterThanOrEqual" allowBlank="1" showInputMessage="1" showErrorMessage="1" errorTitle="Warning" error="One-Year Pre diversification Operational Risk should normally be zero or more" sqref="F38" xr:uid="{00000000-0002-0000-0700-00000B000000}">
      <formula1>0</formula1>
    </dataValidation>
    <dataValidation errorStyle="warning" operator="lessThanOrEqual" allowBlank="1" showInputMessage="1" showErrorMessage="1" errorTitle="Warning" error="One-Year Post diversification Insurance Risk Total value should normally be less than or equal to the equivalent Pre diversification value" sqref="H30" xr:uid="{00000000-0002-0000-0700-00000C000000}"/>
    <dataValidation errorStyle="warning" operator="lessThanOrEqual" allowBlank="1" showInputMessage="1" showErrorMessage="1" errorTitle="Warning" error="One-Year Post diversification Credit Risk Total value should normally be less than or equal to the equivalent Pre diversification value" sqref="H34" xr:uid="{00000000-0002-0000-0700-00000D000000}"/>
    <dataValidation type="decimal" errorStyle="warning" operator="lessThanOrEqual" allowBlank="1" showInputMessage="1" showErrorMessage="1" errorTitle="Warning" error="One-Year Post diversification Market Risk value should normally be less than or equal to the equivalent Pre diversification value" sqref="H37" xr:uid="{00000000-0002-0000-0700-00000E000000}">
      <formula1>F37</formula1>
    </dataValidation>
    <dataValidation type="decimal" errorStyle="warning" operator="lessThanOrEqual" allowBlank="1" showInputMessage="1" showErrorMessage="1" errorTitle="Warning" error="One-Year Post diversification Operational Risk value should normally be less than or equal to the equivalent Pre diversification value" sqref="H38" xr:uid="{00000000-0002-0000-0700-00000F000000}">
      <formula1>F38</formula1>
    </dataValidation>
    <dataValidation operator="lessThanOrEqual" allowBlank="1" showInputMessage="1" showErrorMessage="1" errorTitle="Error" error="Ultimate Pre diversification Insurance Risk total must be less than or equal to the sum of the Premium Risk and Reserve Risk splits" sqref="J30" xr:uid="{00000000-0002-0000-0700-000010000000}"/>
    <dataValidation type="decimal" operator="lessThanOrEqual" allowBlank="1" showInputMessage="1" showErrorMessage="1" errorTitle="Error" error="Ultimate Diversification Credit Between Risk Categories must be zero or less" sqref="J40" xr:uid="{00000000-0002-0000-0700-000011000000}">
      <formula1>0</formula1>
    </dataValidation>
    <dataValidation type="decimal" operator="lessThanOrEqual" allowBlank="1" showInputMessage="1" showErrorMessage="1" errorTitle="Error" error="Ultimate Pre diversification Credit Risk Total value must be less than or equal to the sum of the Reinsurance Credit Risk and Other Credit Risk splits" sqref="J34" xr:uid="{00000000-0002-0000-0700-000014000000}">
      <formula1>SUM(J35:J36)</formula1>
    </dataValidation>
    <dataValidation type="decimal" errorStyle="warning" operator="greaterThanOrEqual" allowBlank="1" showInputMessage="1" showErrorMessage="1" errorTitle="Warning" error="Ultimate Pre diversification Reinsurance Credit Risk should normally be zero or more" sqref="J35:J36 J31:J32" xr:uid="{00000000-0002-0000-0700-000015000000}">
      <formula1>0</formula1>
    </dataValidation>
    <dataValidation type="decimal" errorStyle="warning" operator="greaterThanOrEqual" allowBlank="1" showInputMessage="1" showErrorMessage="1" errorTitle="Warning" error="Ultimate Pre diversification Market Risk should normally be zero or more" sqref="J37" xr:uid="{00000000-0002-0000-0700-000017000000}">
      <formula1>0</formula1>
    </dataValidation>
    <dataValidation type="decimal" errorStyle="warning" operator="greaterThanOrEqual" allowBlank="1" showInputMessage="1" showErrorMessage="1" errorTitle="Warning" error="Ultimate Pre diversification Operational Risk should normally be zero or more" sqref="J38" xr:uid="{00000000-0002-0000-0700-000018000000}">
      <formula1>0</formula1>
    </dataValidation>
    <dataValidation errorStyle="warning" operator="lessThanOrEqual" allowBlank="1" showInputMessage="1" showErrorMessage="1" errorTitle="Warning" error="Ultimate Post diversification Insurance Risk Total value should normally be less than or equal to the equivalent Pre diversification value and greater than or equal to the equivalent One-Year value" sqref="L30" xr:uid="{00000000-0002-0000-0700-000019000000}"/>
    <dataValidation errorStyle="warning" allowBlank="1" showInputMessage="1" showErrorMessage="1" errorTitle="Warning" error="Ultimate Post diversification Credit Risk Total value should normally be less than or equal to the equivalent Pre diversification value and greater than or equal to the equivalent One-Year value" sqref="L34" xr:uid="{00000000-0002-0000-0700-00001C000000}"/>
    <dataValidation type="custom" errorStyle="warning" allowBlank="1" showInputMessage="1" showErrorMessage="1" errorTitle="Warning" error="Ultimate Post diversification Market Risk should normally be less than or equal to the equivalent Pre diversification value and greater than or equal to the equivalent One-Year value" sqref="L37" xr:uid="{00000000-0002-0000-0700-00001D000000}">
      <formula1>AND(L37&lt;=J37,L37&gt;=H37)</formula1>
    </dataValidation>
    <dataValidation type="custom" errorStyle="warning" allowBlank="1" showInputMessage="1" showErrorMessage="1" errorTitle="Warning" error="Ultimate Post diversification Operational Risk should normally be less than or equal to the equivalent Pre diversification value greater than or equal to the equivalent One-Year value" sqref="L38" xr:uid="{00000000-0002-0000-0700-00001E000000}">
      <formula1>AND(L38&lt;=J38,L38&gt;=H38)</formula1>
    </dataValidation>
    <dataValidation type="decimal" operator="equal" allowBlank="1" showInputMessage="1" showErrorMessage="1" errorTitle="Error" error="One-Year Diversified Total must be equal to the sum total of the Post diversification values" sqref="F42" xr:uid="{00000000-0002-0000-0700-00001F000000}">
      <formula1>H40</formula1>
    </dataValidation>
    <dataValidation type="decimal" operator="equal" allowBlank="1" showInputMessage="1" showErrorMessage="1" errorTitle="Error" error="Ultimate Diversified Total must equal the sum total of the Post diversification Risk Categories" sqref="J41:J42" xr:uid="{00000000-0002-0000-0700-000020000000}">
      <formula1>L39</formula1>
    </dataValidation>
    <dataValidation operator="equal" allowBlank="1" showInputMessage="1" showErrorMessage="1" errorTitle="Error" error="One-Year Diversified Total must be equal to the sum total of the Post diversification values" sqref="F41" xr:uid="{00000000-0002-0000-0700-000023000000}"/>
  </dataValidations>
  <pageMargins left="0.70866141732283472" right="0.70866141732283472" top="0.74803149606299213" bottom="0.74803149606299213" header="0.31496062992125984" footer="0.31496062992125984"/>
  <pageSetup paperSize="9" scale="47" orientation="landscape" verticalDpi="90" r:id="rId1"/>
  <headerFooter scaleWithDoc="0">
    <oddHeader>&amp;R&amp;F</oddHeader>
    <oddFooter>&amp;L&amp;D &amp;T&amp;RPage &amp;P of &amp;N&amp;C&amp;1#&amp;"Calibri"&amp;10&amp;K000000Classification: Confidential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pageSetUpPr fitToPage="1"/>
  </sheetPr>
  <dimension ref="B1:J55"/>
  <sheetViews>
    <sheetView zoomScaleNormal="100" zoomScaleSheetLayoutView="55"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49" customWidth="1"/>
    <col min="4" max="5" width="28" style="348" customWidth="1"/>
    <col min="6" max="6" width="9.7109375" style="348" customWidth="1"/>
    <col min="7" max="8" width="44.28515625" style="348" customWidth="1"/>
    <col min="9" max="9" width="40.7109375" style="348" customWidth="1"/>
    <col min="10" max="10" width="12.7109375" style="347" customWidth="1"/>
    <col min="11" max="16384" width="9.140625" style="347"/>
  </cols>
  <sheetData>
    <row r="1" spans="2:10" x14ac:dyDescent="0.25">
      <c r="B1" s="347"/>
      <c r="C1" s="347"/>
      <c r="D1" s="347"/>
      <c r="E1" s="347"/>
      <c r="F1" s="347"/>
      <c r="G1" s="347"/>
      <c r="H1" s="347"/>
    </row>
    <row r="2" spans="2:10" ht="48" customHeight="1" x14ac:dyDescent="0.25">
      <c r="B2" s="814" t="s">
        <v>708</v>
      </c>
      <c r="C2" s="815"/>
      <c r="D2" s="815"/>
      <c r="E2" s="815"/>
      <c r="F2" s="815"/>
      <c r="G2" s="815"/>
      <c r="H2" s="815"/>
      <c r="I2" s="815"/>
      <c r="J2" s="815"/>
    </row>
    <row r="3" spans="2:10" ht="32.25" customHeight="1" x14ac:dyDescent="0.25">
      <c r="B3" s="350" t="s">
        <v>1386</v>
      </c>
      <c r="C3" s="350" t="s">
        <v>707</v>
      </c>
      <c r="D3" s="350" t="s">
        <v>1301</v>
      </c>
      <c r="E3" s="350" t="s">
        <v>545</v>
      </c>
      <c r="F3" s="350" t="s">
        <v>546</v>
      </c>
      <c r="G3" s="350" t="s">
        <v>547</v>
      </c>
      <c r="H3" s="709" t="s">
        <v>3083</v>
      </c>
      <c r="I3" s="351" t="s">
        <v>428</v>
      </c>
      <c r="J3" s="350" t="s">
        <v>55</v>
      </c>
    </row>
    <row r="4" spans="2:10" ht="58.5" customHeight="1" x14ac:dyDescent="0.25">
      <c r="B4" s="357" t="s">
        <v>1389</v>
      </c>
      <c r="C4" s="357" t="s">
        <v>548</v>
      </c>
      <c r="D4" s="358" t="s">
        <v>549</v>
      </c>
      <c r="E4" s="358" t="s">
        <v>550</v>
      </c>
      <c r="F4" s="357" t="s">
        <v>551</v>
      </c>
      <c r="G4" s="358" t="s">
        <v>553</v>
      </c>
      <c r="H4" s="358" t="s">
        <v>3174</v>
      </c>
      <c r="I4" s="477"/>
      <c r="J4" s="551" t="s">
        <v>1304</v>
      </c>
    </row>
    <row r="5" spans="2:10" ht="58.5" customHeight="1" x14ac:dyDescent="0.25">
      <c r="B5" s="357" t="s">
        <v>2415</v>
      </c>
      <c r="C5" s="357" t="s">
        <v>2416</v>
      </c>
      <c r="D5" s="358" t="s">
        <v>2419</v>
      </c>
      <c r="E5" s="358" t="s">
        <v>2420</v>
      </c>
      <c r="F5" s="357" t="s">
        <v>558</v>
      </c>
      <c r="G5" s="358" t="s">
        <v>2423</v>
      </c>
      <c r="H5" s="358"/>
      <c r="I5" s="478"/>
      <c r="J5" s="495" t="s">
        <v>1304</v>
      </c>
    </row>
    <row r="6" spans="2:10" ht="58.5" customHeight="1" x14ac:dyDescent="0.25">
      <c r="B6" s="357" t="s">
        <v>1390</v>
      </c>
      <c r="C6" s="357" t="s">
        <v>554</v>
      </c>
      <c r="D6" s="358" t="s">
        <v>555</v>
      </c>
      <c r="E6" s="358" t="s">
        <v>556</v>
      </c>
      <c r="F6" s="357" t="s">
        <v>551</v>
      </c>
      <c r="G6" s="358" t="s">
        <v>557</v>
      </c>
      <c r="H6" s="358" t="s">
        <v>3175</v>
      </c>
      <c r="I6" s="477"/>
      <c r="J6" s="551" t="s">
        <v>1304</v>
      </c>
    </row>
    <row r="7" spans="2:10" ht="58.5" customHeight="1" x14ac:dyDescent="0.25">
      <c r="B7" s="357" t="s">
        <v>1391</v>
      </c>
      <c r="C7" s="357" t="s">
        <v>554</v>
      </c>
      <c r="D7" s="358" t="s">
        <v>555</v>
      </c>
      <c r="E7" s="358" t="s">
        <v>3085</v>
      </c>
      <c r="F7" s="357" t="s">
        <v>558</v>
      </c>
      <c r="G7" s="358" t="s">
        <v>559</v>
      </c>
      <c r="H7" s="358" t="s">
        <v>3087</v>
      </c>
      <c r="I7" s="477"/>
      <c r="J7" s="551" t="s">
        <v>1304</v>
      </c>
    </row>
    <row r="8" spans="2:10" ht="58.5" customHeight="1" x14ac:dyDescent="0.25">
      <c r="B8" s="553" t="s">
        <v>1714</v>
      </c>
      <c r="C8" s="553" t="s">
        <v>66</v>
      </c>
      <c r="D8" s="554" t="s">
        <v>91</v>
      </c>
      <c r="E8" s="554" t="s">
        <v>2190</v>
      </c>
      <c r="F8" s="553"/>
      <c r="G8" s="554"/>
      <c r="H8" s="554"/>
      <c r="I8" s="555" t="s">
        <v>3323</v>
      </c>
      <c r="J8" s="551" t="s">
        <v>1304</v>
      </c>
    </row>
    <row r="9" spans="2:10" ht="58.5" customHeight="1" x14ac:dyDescent="0.25">
      <c r="B9" s="357" t="s">
        <v>2615</v>
      </c>
      <c r="C9" s="357" t="s">
        <v>2417</v>
      </c>
      <c r="D9" s="358" t="s">
        <v>2418</v>
      </c>
      <c r="E9" s="358" t="s">
        <v>2421</v>
      </c>
      <c r="F9" s="357" t="s">
        <v>558</v>
      </c>
      <c r="G9" s="358" t="s">
        <v>2422</v>
      </c>
      <c r="H9" s="358"/>
      <c r="I9" s="478"/>
      <c r="J9" s="495" t="s">
        <v>1304</v>
      </c>
    </row>
    <row r="10" spans="2:10" ht="58.5" customHeight="1" x14ac:dyDescent="0.25">
      <c r="B10" s="357" t="s">
        <v>1392</v>
      </c>
      <c r="C10" s="357" t="s">
        <v>560</v>
      </c>
      <c r="D10" s="358" t="s">
        <v>561</v>
      </c>
      <c r="E10" s="358" t="s">
        <v>562</v>
      </c>
      <c r="F10" s="357" t="s">
        <v>551</v>
      </c>
      <c r="G10" s="358" t="s">
        <v>563</v>
      </c>
      <c r="H10" s="358"/>
      <c r="I10" s="477"/>
      <c r="J10" s="551" t="s">
        <v>1304</v>
      </c>
    </row>
    <row r="11" spans="2:10" ht="58.5" customHeight="1" x14ac:dyDescent="0.25">
      <c r="B11" s="357" t="s">
        <v>1393</v>
      </c>
      <c r="C11" s="357" t="s">
        <v>564</v>
      </c>
      <c r="D11" s="358" t="s">
        <v>565</v>
      </c>
      <c r="E11" s="358" t="s">
        <v>566</v>
      </c>
      <c r="F11" s="357" t="s">
        <v>551</v>
      </c>
      <c r="G11" s="358" t="s">
        <v>563</v>
      </c>
      <c r="H11" s="358"/>
      <c r="I11" s="477"/>
      <c r="J11" s="551" t="s">
        <v>1304</v>
      </c>
    </row>
    <row r="12" spans="2:10" ht="58.5" customHeight="1" x14ac:dyDescent="0.25">
      <c r="B12" s="357" t="s">
        <v>1394</v>
      </c>
      <c r="C12" s="357" t="s">
        <v>564</v>
      </c>
      <c r="D12" s="358" t="s">
        <v>565</v>
      </c>
      <c r="E12" s="358" t="s">
        <v>2168</v>
      </c>
      <c r="F12" s="357" t="s">
        <v>558</v>
      </c>
      <c r="G12" s="358" t="s">
        <v>567</v>
      </c>
      <c r="H12" s="358"/>
      <c r="I12" s="477"/>
      <c r="J12" s="551" t="s">
        <v>1304</v>
      </c>
    </row>
    <row r="13" spans="2:10" ht="58.5" customHeight="1" x14ac:dyDescent="0.25">
      <c r="B13" s="357" t="s">
        <v>1387</v>
      </c>
      <c r="C13" s="357" t="s">
        <v>568</v>
      </c>
      <c r="D13" s="358" t="s">
        <v>569</v>
      </c>
      <c r="E13" s="358" t="s">
        <v>570</v>
      </c>
      <c r="F13" s="357" t="s">
        <v>551</v>
      </c>
      <c r="G13" s="358" t="s">
        <v>571</v>
      </c>
      <c r="H13" s="358" t="s">
        <v>3086</v>
      </c>
      <c r="I13" s="477"/>
      <c r="J13" s="495" t="s">
        <v>1304</v>
      </c>
    </row>
    <row r="14" spans="2:10" ht="58.5" customHeight="1" x14ac:dyDescent="0.25">
      <c r="B14" s="357" t="s">
        <v>1388</v>
      </c>
      <c r="C14" s="357" t="s">
        <v>568</v>
      </c>
      <c r="D14" s="358" t="s">
        <v>569</v>
      </c>
      <c r="E14" s="358" t="s">
        <v>572</v>
      </c>
      <c r="F14" s="357" t="s">
        <v>558</v>
      </c>
      <c r="G14" s="358" t="s">
        <v>573</v>
      </c>
      <c r="H14" s="358" t="s">
        <v>3086</v>
      </c>
      <c r="I14" s="477" t="s">
        <v>574</v>
      </c>
      <c r="J14" s="495" t="s">
        <v>1304</v>
      </c>
    </row>
    <row r="15" spans="2:10" ht="58.5" customHeight="1" x14ac:dyDescent="0.25">
      <c r="B15" s="357" t="s">
        <v>1395</v>
      </c>
      <c r="C15" s="357" t="s">
        <v>575</v>
      </c>
      <c r="D15" s="358" t="s">
        <v>576</v>
      </c>
      <c r="E15" s="358" t="s">
        <v>3084</v>
      </c>
      <c r="F15" s="357" t="s">
        <v>551</v>
      </c>
      <c r="G15" s="358" t="s">
        <v>577</v>
      </c>
      <c r="H15" s="358"/>
      <c r="I15" s="477"/>
      <c r="J15" s="495" t="s">
        <v>1304</v>
      </c>
    </row>
    <row r="16" spans="2:10" ht="58.5" customHeight="1" x14ac:dyDescent="0.25">
      <c r="B16" s="357" t="s">
        <v>1396</v>
      </c>
      <c r="C16" s="357" t="s">
        <v>578</v>
      </c>
      <c r="D16" s="358" t="s">
        <v>579</v>
      </c>
      <c r="E16" s="358" t="s">
        <v>580</v>
      </c>
      <c r="F16" s="357" t="s">
        <v>551</v>
      </c>
      <c r="G16" s="358" t="s">
        <v>581</v>
      </c>
      <c r="H16" s="358" t="s">
        <v>3176</v>
      </c>
      <c r="I16" s="477"/>
      <c r="J16" s="495" t="s">
        <v>1304</v>
      </c>
    </row>
    <row r="17" spans="2:10" ht="58.5" customHeight="1" x14ac:dyDescent="0.25">
      <c r="B17" s="357" t="s">
        <v>1397</v>
      </c>
      <c r="C17" s="357" t="s">
        <v>582</v>
      </c>
      <c r="D17" s="358" t="s">
        <v>583</v>
      </c>
      <c r="E17" s="358" t="s">
        <v>584</v>
      </c>
      <c r="F17" s="357" t="s">
        <v>558</v>
      </c>
      <c r="G17" s="358" t="s">
        <v>585</v>
      </c>
      <c r="H17" s="358"/>
      <c r="I17" s="477"/>
      <c r="J17" s="495" t="s">
        <v>1304</v>
      </c>
    </row>
    <row r="18" spans="2:10" ht="58.5" customHeight="1" x14ac:dyDescent="0.25">
      <c r="B18" s="357" t="s">
        <v>2616</v>
      </c>
      <c r="C18" s="357" t="s">
        <v>2617</v>
      </c>
      <c r="D18" s="358" t="s">
        <v>2618</v>
      </c>
      <c r="E18" s="358" t="s">
        <v>2621</v>
      </c>
      <c r="F18" s="357" t="s">
        <v>558</v>
      </c>
      <c r="G18" s="358" t="s">
        <v>2620</v>
      </c>
      <c r="H18" s="358"/>
      <c r="I18" s="477" t="s">
        <v>2619</v>
      </c>
      <c r="J18" s="495" t="s">
        <v>1304</v>
      </c>
    </row>
    <row r="19" spans="2:10" ht="58.5" customHeight="1" x14ac:dyDescent="0.25">
      <c r="B19" s="357" t="s">
        <v>1398</v>
      </c>
      <c r="C19" s="357" t="s">
        <v>586</v>
      </c>
      <c r="D19" s="358" t="s">
        <v>587</v>
      </c>
      <c r="E19" s="358" t="s">
        <v>588</v>
      </c>
      <c r="F19" s="357" t="s">
        <v>558</v>
      </c>
      <c r="G19" s="358" t="s">
        <v>589</v>
      </c>
      <c r="H19" s="358"/>
      <c r="I19" s="477"/>
      <c r="J19" s="495" t="s">
        <v>1304</v>
      </c>
    </row>
    <row r="20" spans="2:10" ht="58.5" customHeight="1" x14ac:dyDescent="0.25">
      <c r="B20" s="357" t="s">
        <v>1431</v>
      </c>
      <c r="C20" s="357" t="s">
        <v>590</v>
      </c>
      <c r="D20" s="358" t="s">
        <v>591</v>
      </c>
      <c r="E20" s="358" t="s">
        <v>592</v>
      </c>
      <c r="F20" s="357" t="s">
        <v>551</v>
      </c>
      <c r="G20" s="358" t="s">
        <v>593</v>
      </c>
      <c r="H20" s="358" t="s">
        <v>3088</v>
      </c>
      <c r="I20" s="477"/>
      <c r="J20" s="495" t="s">
        <v>1304</v>
      </c>
    </row>
    <row r="21" spans="2:10" ht="58.5" customHeight="1" x14ac:dyDescent="0.25">
      <c r="B21" s="357" t="s">
        <v>1432</v>
      </c>
      <c r="C21" s="357" t="s">
        <v>590</v>
      </c>
      <c r="D21" s="358" t="s">
        <v>591</v>
      </c>
      <c r="E21" s="358" t="s">
        <v>594</v>
      </c>
      <c r="F21" s="357" t="s">
        <v>558</v>
      </c>
      <c r="G21" s="358" t="s">
        <v>595</v>
      </c>
      <c r="H21" s="358" t="s">
        <v>3088</v>
      </c>
      <c r="I21" s="477" t="s">
        <v>574</v>
      </c>
      <c r="J21" s="495" t="s">
        <v>1304</v>
      </c>
    </row>
    <row r="22" spans="2:10" ht="58.5" customHeight="1" x14ac:dyDescent="0.25">
      <c r="B22" s="357" t="s">
        <v>1399</v>
      </c>
      <c r="C22" s="357" t="s">
        <v>596</v>
      </c>
      <c r="D22" s="358" t="s">
        <v>597</v>
      </c>
      <c r="E22" s="358" t="s">
        <v>598</v>
      </c>
      <c r="F22" s="357" t="s">
        <v>558</v>
      </c>
      <c r="G22" s="358" t="s">
        <v>599</v>
      </c>
      <c r="H22" s="358"/>
      <c r="I22" s="477"/>
      <c r="J22" s="495" t="s">
        <v>1304</v>
      </c>
    </row>
    <row r="23" spans="2:10" ht="58.5" customHeight="1" x14ac:dyDescent="0.25">
      <c r="B23" s="357" t="s">
        <v>1400</v>
      </c>
      <c r="C23" s="357" t="s">
        <v>600</v>
      </c>
      <c r="D23" s="358" t="s">
        <v>601</v>
      </c>
      <c r="E23" s="358" t="s">
        <v>602</v>
      </c>
      <c r="F23" s="357" t="s">
        <v>558</v>
      </c>
      <c r="G23" s="358" t="s">
        <v>603</v>
      </c>
      <c r="H23" s="358"/>
      <c r="I23" s="477"/>
      <c r="J23" s="495" t="s">
        <v>1304</v>
      </c>
    </row>
    <row r="24" spans="2:10" ht="58.5" customHeight="1" x14ac:dyDescent="0.25">
      <c r="B24" s="357" t="s">
        <v>1401</v>
      </c>
      <c r="C24" s="357" t="s">
        <v>604</v>
      </c>
      <c r="D24" s="358" t="s">
        <v>605</v>
      </c>
      <c r="E24" s="358" t="s">
        <v>606</v>
      </c>
      <c r="F24" s="357" t="s">
        <v>558</v>
      </c>
      <c r="G24" s="358" t="s">
        <v>607</v>
      </c>
      <c r="H24" s="358"/>
      <c r="I24" s="477"/>
      <c r="J24" s="495" t="s">
        <v>1304</v>
      </c>
    </row>
    <row r="25" spans="2:10" ht="58.5" customHeight="1" x14ac:dyDescent="0.25">
      <c r="B25" s="357" t="s">
        <v>1402</v>
      </c>
      <c r="C25" s="357" t="s">
        <v>608</v>
      </c>
      <c r="D25" s="358" t="s">
        <v>609</v>
      </c>
      <c r="E25" s="358" t="s">
        <v>610</v>
      </c>
      <c r="F25" s="357" t="s">
        <v>558</v>
      </c>
      <c r="G25" s="358" t="s">
        <v>611</v>
      </c>
      <c r="H25" s="358"/>
      <c r="I25" s="477"/>
      <c r="J25" s="495" t="s">
        <v>1304</v>
      </c>
    </row>
    <row r="26" spans="2:10" ht="58.5" customHeight="1" x14ac:dyDescent="0.25">
      <c r="B26" s="357" t="s">
        <v>1403</v>
      </c>
      <c r="C26" s="357" t="s">
        <v>612</v>
      </c>
      <c r="D26" s="358" t="s">
        <v>613</v>
      </c>
      <c r="E26" s="358" t="s">
        <v>614</v>
      </c>
      <c r="F26" s="357" t="s">
        <v>558</v>
      </c>
      <c r="G26" s="358" t="s">
        <v>615</v>
      </c>
      <c r="H26" s="358" t="s">
        <v>3089</v>
      </c>
      <c r="I26" s="477"/>
      <c r="J26" s="495" t="s">
        <v>1304</v>
      </c>
    </row>
    <row r="27" spans="2:10" ht="58.5" customHeight="1" x14ac:dyDescent="0.25">
      <c r="B27" s="357" t="s">
        <v>1404</v>
      </c>
      <c r="C27" s="357" t="s">
        <v>616</v>
      </c>
      <c r="D27" s="358" t="s">
        <v>617</v>
      </c>
      <c r="E27" s="358" t="s">
        <v>618</v>
      </c>
      <c r="F27" s="357" t="s">
        <v>558</v>
      </c>
      <c r="G27" s="358" t="s">
        <v>619</v>
      </c>
      <c r="H27" s="358" t="s">
        <v>3091</v>
      </c>
      <c r="I27" s="477"/>
      <c r="J27" s="495" t="s">
        <v>1304</v>
      </c>
    </row>
    <row r="28" spans="2:10" ht="58.5" customHeight="1" x14ac:dyDescent="0.25">
      <c r="B28" s="357" t="s">
        <v>1405</v>
      </c>
      <c r="C28" s="357" t="s">
        <v>620</v>
      </c>
      <c r="D28" s="358" t="s">
        <v>621</v>
      </c>
      <c r="E28" s="358" t="s">
        <v>622</v>
      </c>
      <c r="F28" s="357" t="s">
        <v>558</v>
      </c>
      <c r="G28" s="358" t="s">
        <v>623</v>
      </c>
      <c r="H28" s="358" t="s">
        <v>3090</v>
      </c>
      <c r="I28" s="477"/>
      <c r="J28" s="495" t="s">
        <v>1304</v>
      </c>
    </row>
    <row r="29" spans="2:10" ht="58.5" customHeight="1" x14ac:dyDescent="0.25">
      <c r="B29" s="357" t="s">
        <v>1406</v>
      </c>
      <c r="C29" s="357" t="s">
        <v>624</v>
      </c>
      <c r="D29" s="358" t="s">
        <v>625</v>
      </c>
      <c r="E29" s="358" t="s">
        <v>626</v>
      </c>
      <c r="F29" s="357" t="s">
        <v>558</v>
      </c>
      <c r="G29" s="358" t="s">
        <v>627</v>
      </c>
      <c r="H29" s="358" t="s">
        <v>3092</v>
      </c>
      <c r="I29" s="477"/>
      <c r="J29" s="495" t="s">
        <v>1304</v>
      </c>
    </row>
    <row r="30" spans="2:10" ht="58.5" customHeight="1" x14ac:dyDescent="0.25">
      <c r="B30" s="357" t="s">
        <v>1407</v>
      </c>
      <c r="C30" s="357" t="s">
        <v>628</v>
      </c>
      <c r="D30" s="358" t="s">
        <v>629</v>
      </c>
      <c r="E30" s="358" t="s">
        <v>630</v>
      </c>
      <c r="F30" s="357" t="s">
        <v>551</v>
      </c>
      <c r="G30" s="358" t="s">
        <v>631</v>
      </c>
      <c r="H30" s="358" t="s">
        <v>3093</v>
      </c>
      <c r="I30" s="477"/>
      <c r="J30" s="495" t="s">
        <v>1304</v>
      </c>
    </row>
    <row r="31" spans="2:10" ht="58.5" customHeight="1" x14ac:dyDescent="0.25">
      <c r="B31" s="357" t="s">
        <v>1408</v>
      </c>
      <c r="C31" s="357" t="s">
        <v>628</v>
      </c>
      <c r="D31" s="358" t="s">
        <v>629</v>
      </c>
      <c r="E31" s="358" t="s">
        <v>632</v>
      </c>
      <c r="F31" s="357" t="s">
        <v>558</v>
      </c>
      <c r="G31" s="358" t="s">
        <v>633</v>
      </c>
      <c r="H31" s="358" t="s">
        <v>3093</v>
      </c>
      <c r="I31" s="477" t="s">
        <v>574</v>
      </c>
      <c r="J31" s="495" t="s">
        <v>1304</v>
      </c>
    </row>
    <row r="32" spans="2:10" ht="58.5" customHeight="1" x14ac:dyDescent="0.25">
      <c r="B32" s="357" t="s">
        <v>1409</v>
      </c>
      <c r="C32" s="357" t="s">
        <v>634</v>
      </c>
      <c r="D32" s="358" t="s">
        <v>635</v>
      </c>
      <c r="E32" s="358" t="s">
        <v>636</v>
      </c>
      <c r="F32" s="357" t="s">
        <v>551</v>
      </c>
      <c r="G32" s="358" t="s">
        <v>637</v>
      </c>
      <c r="H32" s="358"/>
      <c r="I32" s="477"/>
      <c r="J32" s="495" t="s">
        <v>1304</v>
      </c>
    </row>
    <row r="33" spans="2:10" ht="58.5" customHeight="1" x14ac:dyDescent="0.25">
      <c r="B33" s="357" t="s">
        <v>1410</v>
      </c>
      <c r="C33" s="357" t="s">
        <v>638</v>
      </c>
      <c r="D33" s="358" t="s">
        <v>639</v>
      </c>
      <c r="E33" s="358" t="s">
        <v>640</v>
      </c>
      <c r="F33" s="357" t="s">
        <v>551</v>
      </c>
      <c r="G33" s="358" t="s">
        <v>641</v>
      </c>
      <c r="H33" s="358" t="s">
        <v>3177</v>
      </c>
      <c r="I33" s="477"/>
      <c r="J33" s="495" t="s">
        <v>1304</v>
      </c>
    </row>
    <row r="34" spans="2:10" ht="58.5" customHeight="1" x14ac:dyDescent="0.25">
      <c r="B34" s="357" t="s">
        <v>1411</v>
      </c>
      <c r="C34" s="357" t="s">
        <v>642</v>
      </c>
      <c r="D34" s="358" t="s">
        <v>643</v>
      </c>
      <c r="E34" s="358" t="s">
        <v>644</v>
      </c>
      <c r="F34" s="357" t="s">
        <v>558</v>
      </c>
      <c r="G34" s="358" t="s">
        <v>645</v>
      </c>
      <c r="H34" s="358"/>
      <c r="I34" s="477"/>
      <c r="J34" s="551" t="s">
        <v>1304</v>
      </c>
    </row>
    <row r="35" spans="2:10" ht="58.5" customHeight="1" x14ac:dyDescent="0.25">
      <c r="B35" s="357" t="s">
        <v>1412</v>
      </c>
      <c r="C35" s="357" t="s">
        <v>642</v>
      </c>
      <c r="D35" s="358" t="s">
        <v>643</v>
      </c>
      <c r="E35" s="358" t="s">
        <v>646</v>
      </c>
      <c r="F35" s="357" t="s">
        <v>558</v>
      </c>
      <c r="G35" s="358" t="s">
        <v>647</v>
      </c>
      <c r="H35" s="358" t="s">
        <v>3094</v>
      </c>
      <c r="I35" s="477"/>
      <c r="J35" s="551" t="s">
        <v>1304</v>
      </c>
    </row>
    <row r="36" spans="2:10" ht="58.5" customHeight="1" x14ac:dyDescent="0.25">
      <c r="B36" s="357" t="s">
        <v>1413</v>
      </c>
      <c r="C36" s="357" t="s">
        <v>648</v>
      </c>
      <c r="D36" s="358" t="s">
        <v>649</v>
      </c>
      <c r="E36" s="358" t="s">
        <v>650</v>
      </c>
      <c r="F36" s="357" t="s">
        <v>558</v>
      </c>
      <c r="G36" s="358" t="s">
        <v>651</v>
      </c>
      <c r="H36" s="358"/>
      <c r="I36" s="477"/>
      <c r="J36" s="551" t="s">
        <v>1304</v>
      </c>
    </row>
    <row r="37" spans="2:10" ht="58.5" customHeight="1" x14ac:dyDescent="0.25">
      <c r="B37" s="357" t="s">
        <v>1414</v>
      </c>
      <c r="C37" s="357" t="s">
        <v>648</v>
      </c>
      <c r="D37" s="358" t="s">
        <v>649</v>
      </c>
      <c r="E37" s="358" t="s">
        <v>2167</v>
      </c>
      <c r="F37" s="357" t="s">
        <v>558</v>
      </c>
      <c r="G37" s="358" t="s">
        <v>652</v>
      </c>
      <c r="H37" s="358" t="s">
        <v>3095</v>
      </c>
      <c r="I37" s="477"/>
      <c r="J37" s="551" t="s">
        <v>1304</v>
      </c>
    </row>
    <row r="38" spans="2:10" ht="58.5" customHeight="1" x14ac:dyDescent="0.25">
      <c r="B38" s="357" t="s">
        <v>1433</v>
      </c>
      <c r="C38" s="357" t="s">
        <v>653</v>
      </c>
      <c r="D38" s="358" t="s">
        <v>654</v>
      </c>
      <c r="E38" s="358" t="s">
        <v>655</v>
      </c>
      <c r="F38" s="357" t="s">
        <v>551</v>
      </c>
      <c r="G38" s="358" t="s">
        <v>656</v>
      </c>
      <c r="H38" s="358" t="s">
        <v>3096</v>
      </c>
      <c r="I38" s="477"/>
      <c r="J38" s="551" t="s">
        <v>1304</v>
      </c>
    </row>
    <row r="39" spans="2:10" ht="58.5" customHeight="1" x14ac:dyDescent="0.25">
      <c r="B39" s="357" t="s">
        <v>1434</v>
      </c>
      <c r="C39" s="357" t="s">
        <v>653</v>
      </c>
      <c r="D39" s="358" t="s">
        <v>654</v>
      </c>
      <c r="E39" s="358" t="s">
        <v>657</v>
      </c>
      <c r="F39" s="357" t="s">
        <v>558</v>
      </c>
      <c r="G39" s="358" t="s">
        <v>658</v>
      </c>
      <c r="H39" s="358" t="s">
        <v>3096</v>
      </c>
      <c r="I39" s="477" t="s">
        <v>574</v>
      </c>
      <c r="J39" s="551" t="s">
        <v>1304</v>
      </c>
    </row>
    <row r="40" spans="2:10" ht="58.5" customHeight="1" x14ac:dyDescent="0.25">
      <c r="B40" s="357" t="s">
        <v>1415</v>
      </c>
      <c r="C40" s="357" t="s">
        <v>659</v>
      </c>
      <c r="D40" s="358" t="s">
        <v>660</v>
      </c>
      <c r="E40" s="358" t="s">
        <v>661</v>
      </c>
      <c r="F40" s="357" t="s">
        <v>558</v>
      </c>
      <c r="G40" s="358" t="s">
        <v>662</v>
      </c>
      <c r="H40" s="358"/>
      <c r="I40" s="477"/>
      <c r="J40" s="551" t="s">
        <v>1304</v>
      </c>
    </row>
    <row r="41" spans="2:10" ht="58.5" customHeight="1" x14ac:dyDescent="0.25">
      <c r="B41" s="357" t="s">
        <v>1416</v>
      </c>
      <c r="C41" s="357" t="s">
        <v>659</v>
      </c>
      <c r="D41" s="358" t="s">
        <v>660</v>
      </c>
      <c r="E41" s="358" t="s">
        <v>663</v>
      </c>
      <c r="F41" s="357" t="s">
        <v>558</v>
      </c>
      <c r="G41" s="358" t="s">
        <v>664</v>
      </c>
      <c r="H41" s="358" t="s">
        <v>3097</v>
      </c>
      <c r="I41" s="477"/>
      <c r="J41" s="551" t="s">
        <v>1304</v>
      </c>
    </row>
    <row r="42" spans="2:10" ht="58.5" customHeight="1" x14ac:dyDescent="0.25">
      <c r="B42" s="357" t="s">
        <v>1417</v>
      </c>
      <c r="C42" s="357" t="s">
        <v>665</v>
      </c>
      <c r="D42" s="358" t="s">
        <v>666</v>
      </c>
      <c r="E42" s="358" t="s">
        <v>667</v>
      </c>
      <c r="F42" s="357" t="s">
        <v>558</v>
      </c>
      <c r="G42" s="358" t="s">
        <v>668</v>
      </c>
      <c r="H42" s="358"/>
      <c r="I42" s="477"/>
      <c r="J42" s="551" t="s">
        <v>1304</v>
      </c>
    </row>
    <row r="43" spans="2:10" ht="58.5" customHeight="1" x14ac:dyDescent="0.25">
      <c r="B43" s="357" t="s">
        <v>1418</v>
      </c>
      <c r="C43" s="357" t="s">
        <v>665</v>
      </c>
      <c r="D43" s="358" t="s">
        <v>666</v>
      </c>
      <c r="E43" s="358" t="s">
        <v>669</v>
      </c>
      <c r="F43" s="357" t="s">
        <v>558</v>
      </c>
      <c r="G43" s="358" t="s">
        <v>670</v>
      </c>
      <c r="H43" s="358" t="s">
        <v>3098</v>
      </c>
      <c r="I43" s="477"/>
      <c r="J43" s="551" t="s">
        <v>1304</v>
      </c>
    </row>
    <row r="44" spans="2:10" ht="58.5" customHeight="1" x14ac:dyDescent="0.25">
      <c r="B44" s="357" t="s">
        <v>1419</v>
      </c>
      <c r="C44" s="357" t="s">
        <v>671</v>
      </c>
      <c r="D44" s="358" t="s">
        <v>672</v>
      </c>
      <c r="E44" s="358" t="s">
        <v>673</v>
      </c>
      <c r="F44" s="357" t="s">
        <v>558</v>
      </c>
      <c r="G44" s="358" t="s">
        <v>674</v>
      </c>
      <c r="H44" s="358"/>
      <c r="I44" s="477"/>
      <c r="J44" s="551" t="s">
        <v>1304</v>
      </c>
    </row>
    <row r="45" spans="2:10" ht="58.5" customHeight="1" x14ac:dyDescent="0.25">
      <c r="B45" s="357" t="s">
        <v>1420</v>
      </c>
      <c r="C45" s="357" t="s">
        <v>671</v>
      </c>
      <c r="D45" s="358" t="s">
        <v>672</v>
      </c>
      <c r="E45" s="358" t="s">
        <v>675</v>
      </c>
      <c r="F45" s="357" t="s">
        <v>558</v>
      </c>
      <c r="G45" s="358" t="s">
        <v>676</v>
      </c>
      <c r="H45" s="358" t="s">
        <v>3099</v>
      </c>
      <c r="I45" s="477"/>
      <c r="J45" s="551" t="s">
        <v>1304</v>
      </c>
    </row>
    <row r="46" spans="2:10" ht="58.5" customHeight="1" x14ac:dyDescent="0.25">
      <c r="B46" s="357" t="s">
        <v>1421</v>
      </c>
      <c r="C46" s="357" t="s">
        <v>677</v>
      </c>
      <c r="D46" s="358" t="s">
        <v>678</v>
      </c>
      <c r="E46" s="358" t="s">
        <v>679</v>
      </c>
      <c r="F46" s="357" t="s">
        <v>558</v>
      </c>
      <c r="G46" s="358" t="s">
        <v>680</v>
      </c>
      <c r="H46" s="358"/>
      <c r="I46" s="477"/>
      <c r="J46" s="551" t="s">
        <v>1304</v>
      </c>
    </row>
    <row r="47" spans="2:10" ht="58.5" customHeight="1" x14ac:dyDescent="0.25">
      <c r="B47" s="357" t="s">
        <v>1422</v>
      </c>
      <c r="C47" s="357" t="s">
        <v>677</v>
      </c>
      <c r="D47" s="358" t="s">
        <v>678</v>
      </c>
      <c r="E47" s="358" t="s">
        <v>681</v>
      </c>
      <c r="F47" s="357" t="s">
        <v>558</v>
      </c>
      <c r="G47" s="358" t="s">
        <v>682</v>
      </c>
      <c r="H47" s="358" t="s">
        <v>3100</v>
      </c>
      <c r="I47" s="477"/>
      <c r="J47" s="551" t="s">
        <v>1304</v>
      </c>
    </row>
    <row r="48" spans="2:10" ht="58.5" customHeight="1" x14ac:dyDescent="0.25">
      <c r="B48" s="357" t="s">
        <v>1423</v>
      </c>
      <c r="C48" s="357" t="s">
        <v>683</v>
      </c>
      <c r="D48" s="358" t="s">
        <v>684</v>
      </c>
      <c r="E48" s="358" t="s">
        <v>685</v>
      </c>
      <c r="F48" s="357" t="s">
        <v>558</v>
      </c>
      <c r="G48" s="358" t="s">
        <v>686</v>
      </c>
      <c r="H48" s="358" t="s">
        <v>3101</v>
      </c>
      <c r="I48" s="477"/>
      <c r="J48" s="551" t="s">
        <v>1304</v>
      </c>
    </row>
    <row r="49" spans="2:10" ht="58.5" customHeight="1" x14ac:dyDescent="0.25">
      <c r="B49" s="357" t="s">
        <v>1424</v>
      </c>
      <c r="C49" s="357" t="s">
        <v>683</v>
      </c>
      <c r="D49" s="358" t="s">
        <v>684</v>
      </c>
      <c r="E49" s="358" t="s">
        <v>687</v>
      </c>
      <c r="F49" s="357" t="s">
        <v>558</v>
      </c>
      <c r="G49" s="358" t="s">
        <v>688</v>
      </c>
      <c r="H49" s="358" t="s">
        <v>3102</v>
      </c>
      <c r="I49" s="477"/>
      <c r="J49" s="551" t="s">
        <v>1304</v>
      </c>
    </row>
    <row r="50" spans="2:10" ht="58.5" customHeight="1" x14ac:dyDescent="0.25">
      <c r="B50" s="357" t="s">
        <v>1425</v>
      </c>
      <c r="C50" s="357" t="s">
        <v>689</v>
      </c>
      <c r="D50" s="358" t="s">
        <v>690</v>
      </c>
      <c r="E50" s="358" t="s">
        <v>691</v>
      </c>
      <c r="F50" s="357" t="s">
        <v>558</v>
      </c>
      <c r="G50" s="358" t="s">
        <v>692</v>
      </c>
      <c r="H50" s="358" t="s">
        <v>3107</v>
      </c>
      <c r="I50" s="477"/>
      <c r="J50" s="551" t="s">
        <v>1304</v>
      </c>
    </row>
    <row r="51" spans="2:10" ht="58.5" customHeight="1" x14ac:dyDescent="0.25">
      <c r="B51" s="357" t="s">
        <v>1426</v>
      </c>
      <c r="C51" s="357" t="s">
        <v>689</v>
      </c>
      <c r="D51" s="358" t="s">
        <v>690</v>
      </c>
      <c r="E51" s="358" t="s">
        <v>693</v>
      </c>
      <c r="F51" s="357" t="s">
        <v>558</v>
      </c>
      <c r="G51" s="358" t="s">
        <v>694</v>
      </c>
      <c r="H51" s="358" t="s">
        <v>3103</v>
      </c>
      <c r="I51" s="477"/>
      <c r="J51" s="551" t="s">
        <v>1304</v>
      </c>
    </row>
    <row r="52" spans="2:10" ht="58.5" customHeight="1" x14ac:dyDescent="0.25">
      <c r="B52" s="357" t="s">
        <v>1427</v>
      </c>
      <c r="C52" s="357" t="s">
        <v>695</v>
      </c>
      <c r="D52" s="358" t="s">
        <v>696</v>
      </c>
      <c r="E52" s="358" t="s">
        <v>697</v>
      </c>
      <c r="F52" s="357" t="s">
        <v>558</v>
      </c>
      <c r="G52" s="358" t="s">
        <v>698</v>
      </c>
      <c r="H52" s="358" t="s">
        <v>3108</v>
      </c>
      <c r="I52" s="477"/>
      <c r="J52" s="551" t="s">
        <v>1304</v>
      </c>
    </row>
    <row r="53" spans="2:10" ht="58.5" customHeight="1" x14ac:dyDescent="0.25">
      <c r="B53" s="357" t="s">
        <v>1428</v>
      </c>
      <c r="C53" s="357" t="s">
        <v>695</v>
      </c>
      <c r="D53" s="358" t="s">
        <v>696</v>
      </c>
      <c r="E53" s="358" t="s">
        <v>699</v>
      </c>
      <c r="F53" s="357" t="s">
        <v>558</v>
      </c>
      <c r="G53" s="358" t="s">
        <v>700</v>
      </c>
      <c r="H53" s="358" t="s">
        <v>3104</v>
      </c>
      <c r="I53" s="477"/>
      <c r="J53" s="551" t="s">
        <v>1304</v>
      </c>
    </row>
    <row r="54" spans="2:10" ht="58.5" customHeight="1" x14ac:dyDescent="0.25">
      <c r="B54" s="357" t="s">
        <v>1429</v>
      </c>
      <c r="C54" s="357" t="s">
        <v>701</v>
      </c>
      <c r="D54" s="358" t="s">
        <v>702</v>
      </c>
      <c r="E54" s="358" t="s">
        <v>703</v>
      </c>
      <c r="F54" s="357" t="s">
        <v>558</v>
      </c>
      <c r="G54" s="358" t="s">
        <v>704</v>
      </c>
      <c r="H54" s="358" t="s">
        <v>3109</v>
      </c>
      <c r="I54" s="477"/>
      <c r="J54" s="551" t="s">
        <v>1304</v>
      </c>
    </row>
    <row r="55" spans="2:10" ht="58.5" customHeight="1" x14ac:dyDescent="0.25">
      <c r="B55" s="357" t="s">
        <v>1430</v>
      </c>
      <c r="C55" s="357" t="s">
        <v>701</v>
      </c>
      <c r="D55" s="358" t="s">
        <v>702</v>
      </c>
      <c r="E55" s="358" t="s">
        <v>705</v>
      </c>
      <c r="F55" s="357" t="s">
        <v>558</v>
      </c>
      <c r="G55" s="358" t="s">
        <v>706</v>
      </c>
      <c r="H55" s="358" t="s">
        <v>3105</v>
      </c>
      <c r="I55" s="477"/>
      <c r="J55" s="551" t="s">
        <v>1304</v>
      </c>
    </row>
  </sheetData>
  <autoFilter ref="B3:B55" xr:uid="{D30347DC-9D3A-4563-9696-B7A8B940A34E}"/>
  <mergeCells count="1">
    <mergeCell ref="B2:J2"/>
  </mergeCells>
  <conditionalFormatting sqref="F1 F3:F4 F6:F8 F10:F1001">
    <cfRule type="cellIs" dxfId="1175" priority="19" stopIfTrue="1" operator="equal">
      <formula>"Validation"</formula>
    </cfRule>
    <cfRule type="cellIs" dxfId="1174" priority="20" operator="equal">
      <formula>"Pre-populated"</formula>
    </cfRule>
  </conditionalFormatting>
  <conditionalFormatting sqref="J1 J3:J4 J6:J8 J10:J1001">
    <cfRule type="cellIs" dxfId="1173" priority="21" operator="equal">
      <formula>"Updated"</formula>
    </cfRule>
    <cfRule type="cellIs" dxfId="1172" priority="22" operator="equal">
      <formula>"New"</formula>
    </cfRule>
  </conditionalFormatting>
  <conditionalFormatting sqref="C1:I1 B3:I4 B8:H8 B26:D26 B55:D55 B56:I1001 B6:I7 F26:I26 F55:I55 B10:I25 B27:I54">
    <cfRule type="expression" dxfId="1171" priority="23">
      <formula>OR($J1="New",$J1="Updated")</formula>
    </cfRule>
  </conditionalFormatting>
  <conditionalFormatting sqref="B1">
    <cfRule type="expression" dxfId="1170" priority="17">
      <formula>OR($J1="New",$J1="Updated")</formula>
    </cfRule>
  </conditionalFormatting>
  <conditionalFormatting sqref="I8">
    <cfRule type="expression" dxfId="1169" priority="16">
      <formula>OR($J8="New",$J8="Updated")</formula>
    </cfRule>
  </conditionalFormatting>
  <conditionalFormatting sqref="E26">
    <cfRule type="expression" dxfId="1168" priority="15">
      <formula>OR($J26="New",$J26="Updated")</formula>
    </cfRule>
  </conditionalFormatting>
  <conditionalFormatting sqref="E55">
    <cfRule type="expression" dxfId="1167" priority="14">
      <formula>OR($J55="New",$J55="Updated")</formula>
    </cfRule>
  </conditionalFormatting>
  <conditionalFormatting sqref="F5">
    <cfRule type="cellIs" dxfId="1166" priority="9" stopIfTrue="1" operator="equal">
      <formula>"Validation"</formula>
    </cfRule>
    <cfRule type="cellIs" dxfId="1165" priority="10" operator="equal">
      <formula>"Pre-populated"</formula>
    </cfRule>
  </conditionalFormatting>
  <conditionalFormatting sqref="J5">
    <cfRule type="cellIs" dxfId="1164" priority="11" operator="equal">
      <formula>"Updated"</formula>
    </cfRule>
    <cfRule type="cellIs" dxfId="1163" priority="12" operator="equal">
      <formula>"New"</formula>
    </cfRule>
  </conditionalFormatting>
  <conditionalFormatting sqref="B5:I5">
    <cfRule type="expression" dxfId="1162" priority="13">
      <formula>OR($J5="New",$J5="Updated")</formula>
    </cfRule>
  </conditionalFormatting>
  <conditionalFormatting sqref="F9">
    <cfRule type="cellIs" dxfId="1161" priority="4" stopIfTrue="1" operator="equal">
      <formula>"Validation"</formula>
    </cfRule>
    <cfRule type="cellIs" dxfId="1160" priority="5" operator="equal">
      <formula>"Pre-populated"</formula>
    </cfRule>
  </conditionalFormatting>
  <conditionalFormatting sqref="J9">
    <cfRule type="cellIs" dxfId="1159" priority="6" operator="equal">
      <formula>"Updated"</formula>
    </cfRule>
    <cfRule type="cellIs" dxfId="1158" priority="7" operator="equal">
      <formula>"New"</formula>
    </cfRule>
  </conditionalFormatting>
  <conditionalFormatting sqref="D9:H9">
    <cfRule type="expression" dxfId="1157" priority="8">
      <formula>OR($J9="New",$J9="Updated")</formula>
    </cfRule>
  </conditionalFormatting>
  <conditionalFormatting sqref="B9">
    <cfRule type="expression" dxfId="1156" priority="3">
      <formula>OR($J9="New",$J9="Updated")</formula>
    </cfRule>
  </conditionalFormatting>
  <conditionalFormatting sqref="C9">
    <cfRule type="expression" dxfId="1155" priority="2">
      <formula>OR($J9="New",$J9="Updated")</formula>
    </cfRule>
  </conditionalFormatting>
  <conditionalFormatting sqref="I9">
    <cfRule type="expression" dxfId="1154" priority="1">
      <formula>OR($J9="New",$J9="Updated")</formula>
    </cfRule>
  </conditionalFormatting>
  <pageMargins left="0.70866141732283472" right="0.70866141732283472" top="0.74803149606299213" bottom="0.74803149606299213" header="0.31496062992125984" footer="0.31496062992125984"/>
  <pageSetup paperSize="9" scale="71"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2858D95-DF88-41E0-9FF9-1FB94EF32FDA}">
          <x14:formula1>
            <xm:f>RS_ValueSource!$E$41:$E$44</xm:f>
          </x14:formula1>
          <xm:sqref>F4</xm:sqref>
        </x14:dataValidation>
        <x14:dataValidation type="list" allowBlank="1" showInputMessage="1" showErrorMessage="1" xr:uid="{9412B770-0153-49A6-8378-CFF8D0877535}">
          <x14:formula1>
            <xm:f>RS_ValueSource!$E$38:$E$40</xm:f>
          </x14:formula1>
          <xm:sqref>J4:J55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O15"/>
  <sheetViews>
    <sheetView showGridLines="0" zoomScaleNormal="100" workbookViewId="0"/>
  </sheetViews>
  <sheetFormatPr defaultColWidth="10.42578125" defaultRowHeight="16.5" x14ac:dyDescent="0.3"/>
  <cols>
    <col min="1" max="1" width="2" style="19" customWidth="1"/>
    <col min="2" max="2" width="2.5703125" style="19" customWidth="1"/>
    <col min="3" max="3" width="3.140625" style="19" customWidth="1"/>
    <col min="4" max="4" width="0" style="19" hidden="1" customWidth="1"/>
    <col min="5" max="5" width="3.7109375" style="19" customWidth="1"/>
    <col min="6" max="6" width="47.140625" style="19" customWidth="1"/>
    <col min="7" max="14" width="18" style="19" customWidth="1"/>
    <col min="15" max="15" width="7.7109375" style="19" customWidth="1"/>
    <col min="16" max="16384" width="10.42578125" style="19"/>
  </cols>
  <sheetData>
    <row r="1" spans="1:15" x14ac:dyDescent="0.3">
      <c r="A1" s="3"/>
    </row>
    <row r="2" spans="1:15" x14ac:dyDescent="0.3">
      <c r="A2" s="3"/>
    </row>
    <row r="3" spans="1:15" ht="15" customHeight="1" x14ac:dyDescent="0.3"/>
    <row r="4" spans="1:15" s="99" customFormat="1" ht="25.5" customHeight="1" x14ac:dyDescent="0.5">
      <c r="A4" s="19"/>
      <c r="B4" s="100"/>
      <c r="C4" s="100" t="s">
        <v>49</v>
      </c>
      <c r="D4" s="100"/>
      <c r="E4" s="100"/>
      <c r="F4" s="100"/>
      <c r="G4" s="100"/>
      <c r="H4" s="100"/>
      <c r="I4" s="100"/>
      <c r="J4" s="100"/>
      <c r="K4" s="100"/>
      <c r="L4" s="100"/>
      <c r="M4" s="66"/>
      <c r="N4" s="9" t="s">
        <v>73</v>
      </c>
      <c r="O4" s="10"/>
    </row>
    <row r="5" spans="1:15" ht="20.25" x14ac:dyDescent="0.3">
      <c r="G5" s="101"/>
    </row>
    <row r="6" spans="1:15" ht="25.5" x14ac:dyDescent="0.5">
      <c r="A6" s="99"/>
      <c r="B6" s="99"/>
      <c r="C6" s="102"/>
      <c r="D6" s="99"/>
      <c r="E6" s="432" t="s">
        <v>120</v>
      </c>
      <c r="F6" s="121"/>
      <c r="G6" s="41"/>
      <c r="H6" s="6"/>
      <c r="I6" s="6"/>
      <c r="J6" s="6"/>
      <c r="K6" s="6"/>
      <c r="L6" s="6"/>
      <c r="M6" s="6"/>
      <c r="N6" s="6"/>
      <c r="O6" s="99"/>
    </row>
    <row r="7" spans="1:15" x14ac:dyDescent="0.3">
      <c r="F7" s="3"/>
    </row>
    <row r="8" spans="1:15" ht="15.95" customHeight="1" x14ac:dyDescent="0.3">
      <c r="C8" s="68"/>
      <c r="E8" s="873" t="s">
        <v>3488</v>
      </c>
      <c r="F8" s="873"/>
      <c r="G8" s="873"/>
      <c r="H8" s="873"/>
      <c r="I8" s="873"/>
      <c r="J8" s="873"/>
      <c r="K8" s="873"/>
      <c r="L8" s="873"/>
      <c r="M8" s="873"/>
      <c r="N8" s="873"/>
    </row>
    <row r="9" spans="1:15" ht="19.5" customHeight="1" x14ac:dyDescent="0.3">
      <c r="A9" s="3"/>
      <c r="B9" s="95"/>
      <c r="C9" s="95"/>
      <c r="E9" s="873"/>
      <c r="F9" s="873"/>
      <c r="G9" s="873"/>
      <c r="H9" s="873"/>
      <c r="I9" s="873"/>
      <c r="J9" s="873"/>
      <c r="K9" s="873"/>
      <c r="L9" s="873"/>
      <c r="M9" s="873"/>
      <c r="N9" s="873"/>
    </row>
    <row r="10" spans="1:15" ht="15.95" customHeight="1" x14ac:dyDescent="0.3">
      <c r="A10" s="3"/>
      <c r="B10" s="98"/>
      <c r="C10" s="98"/>
    </row>
    <row r="11" spans="1:15" ht="15.95" customHeight="1" x14ac:dyDescent="0.3">
      <c r="B11" s="98"/>
      <c r="C11" s="98"/>
      <c r="E11" s="867"/>
      <c r="F11" s="868"/>
      <c r="G11" s="864" t="s">
        <v>121</v>
      </c>
      <c r="H11" s="865"/>
      <c r="I11" s="865"/>
      <c r="J11" s="865"/>
      <c r="K11" s="865"/>
      <c r="L11" s="865"/>
      <c r="M11" s="865"/>
      <c r="N11" s="866"/>
    </row>
    <row r="12" spans="1:15" ht="36" customHeight="1" x14ac:dyDescent="0.3">
      <c r="B12" s="98"/>
      <c r="C12" s="98"/>
      <c r="E12" s="869"/>
      <c r="F12" s="870"/>
      <c r="G12" s="104" t="s">
        <v>122</v>
      </c>
      <c r="H12" s="104" t="s">
        <v>123</v>
      </c>
      <c r="I12" s="104" t="s">
        <v>124</v>
      </c>
      <c r="J12" s="104" t="s">
        <v>125</v>
      </c>
      <c r="K12" s="104" t="s">
        <v>126</v>
      </c>
      <c r="L12" s="104" t="s">
        <v>127</v>
      </c>
      <c r="M12" s="104" t="s">
        <v>128</v>
      </c>
      <c r="N12" s="105" t="s">
        <v>129</v>
      </c>
    </row>
    <row r="13" spans="1:15" ht="36" customHeight="1" x14ac:dyDescent="0.3">
      <c r="B13" s="98"/>
      <c r="C13" s="106"/>
      <c r="E13" s="871"/>
      <c r="F13" s="872"/>
      <c r="G13" s="107" t="s">
        <v>88</v>
      </c>
      <c r="H13" s="107" t="s">
        <v>89</v>
      </c>
      <c r="I13" s="107" t="s">
        <v>99</v>
      </c>
      <c r="J13" s="107" t="s">
        <v>100</v>
      </c>
      <c r="K13" s="107" t="s">
        <v>101</v>
      </c>
      <c r="L13" s="107" t="s">
        <v>102</v>
      </c>
      <c r="M13" s="107" t="s">
        <v>103</v>
      </c>
      <c r="N13" s="108" t="s">
        <v>104</v>
      </c>
    </row>
    <row r="14" spans="1:15" ht="43.5" customHeight="1" x14ac:dyDescent="0.3">
      <c r="B14" s="109"/>
      <c r="C14" s="110"/>
      <c r="E14" s="89">
        <v>1</v>
      </c>
      <c r="F14" s="111" t="s">
        <v>130</v>
      </c>
      <c r="G14" s="354" t="s">
        <v>2063</v>
      </c>
      <c r="H14" s="354" t="s">
        <v>2063</v>
      </c>
      <c r="I14" s="354" t="s">
        <v>2019</v>
      </c>
      <c r="J14" s="354" t="s">
        <v>2095</v>
      </c>
      <c r="K14" s="354" t="s">
        <v>2096</v>
      </c>
      <c r="L14" s="354" t="s">
        <v>2097</v>
      </c>
      <c r="M14" s="281" t="s">
        <v>2247</v>
      </c>
      <c r="N14" s="354" t="s">
        <v>2098</v>
      </c>
    </row>
    <row r="15" spans="1:15" ht="43.5" customHeight="1" x14ac:dyDescent="0.3">
      <c r="B15" s="109"/>
      <c r="C15" s="113"/>
      <c r="E15" s="89">
        <v>2</v>
      </c>
      <c r="F15" s="111" t="s">
        <v>131</v>
      </c>
      <c r="G15" s="354" t="s">
        <v>2063</v>
      </c>
      <c r="H15" s="354" t="s">
        <v>2063</v>
      </c>
      <c r="I15" s="354" t="s">
        <v>2020</v>
      </c>
      <c r="J15" s="354" t="s">
        <v>2099</v>
      </c>
      <c r="K15" s="354" t="s">
        <v>2100</v>
      </c>
      <c r="L15" s="354" t="s">
        <v>2101</v>
      </c>
      <c r="M15" s="281" t="s">
        <v>1958</v>
      </c>
      <c r="N15" s="354" t="s">
        <v>2102</v>
      </c>
    </row>
  </sheetData>
  <sheetProtection formatColumns="0"/>
  <mergeCells count="4">
    <mergeCell ref="G11:N11"/>
    <mergeCell ref="E11:F12"/>
    <mergeCell ref="E13:F13"/>
    <mergeCell ref="E8:N9"/>
  </mergeCells>
  <conditionalFormatting sqref="G14:N15">
    <cfRule type="expression" dxfId="1153" priority="2">
      <formula>ISNUMBER(G14)</formula>
    </cfRule>
  </conditionalFormatting>
  <dataValidations count="8">
    <dataValidation type="decimal" operator="greaterThanOrEqual" allowBlank="1" showInputMessage="1" showErrorMessage="1" errorTitle="Error" error="The 75th percentile must be greater than or equal to the 50th percentile" sqref="I14:I15" xr:uid="{00000000-0002-0000-0900-000000000000}">
      <formula1>H14</formula1>
    </dataValidation>
    <dataValidation type="decimal" operator="greaterThanOrEqual" allowBlank="1" showInputMessage="1" showErrorMessage="1" errorTitle="Error" error="The 90th percentile must be greater than or equal to the 75th percentile" sqref="J14:J15" xr:uid="{00000000-0002-0000-0900-000001000000}">
      <formula1>I14</formula1>
    </dataValidation>
    <dataValidation type="decimal" operator="greaterThanOrEqual" allowBlank="1" showInputMessage="1" showErrorMessage="1" errorTitle="Error" error="The 95th percentile must be greater than or equal to the 90th percentile" sqref="K14:K15" xr:uid="{00000000-0002-0000-0900-000002000000}">
      <formula1>J14</formula1>
    </dataValidation>
    <dataValidation type="decimal" operator="greaterThanOrEqual" allowBlank="1" showInputMessage="1" showErrorMessage="1" errorTitle="Error" error="The 99th percentile must be greater than or equal to the 95th percentile" sqref="L14:L15" xr:uid="{00000000-0002-0000-0900-000003000000}">
      <formula1>K14</formula1>
    </dataValidation>
    <dataValidation type="decimal" operator="greaterThanOrEqual" allowBlank="1" showInputMessage="1" showErrorMessage="1" errorTitle="Error" error="The 99.8th percentile must be greater than or equal to the 99.5th percentile" sqref="N14:N15" xr:uid="{00000000-0002-0000-0900-000004000000}">
      <formula1>M14</formula1>
    </dataValidation>
    <dataValidation type="decimal" errorStyle="warning" operator="lessThanOrEqual" allowBlank="1" showInputMessage="1" showErrorMessage="1" errorTitle="Warning" error="The One-Year Mean should normally be a surplus (negative). If this value is a loss, then an explanation of the cause of the loss is required in form 990." sqref="G14" xr:uid="{00000000-0002-0000-0900-000006000000}">
      <formula1>0</formula1>
    </dataValidation>
    <dataValidation type="decimal" errorStyle="warning" operator="lessThanOrEqual" allowBlank="1" showInputMessage="1" showErrorMessage="1" errorTitle="Warning" error="The 50th percentile should normally be a surplus (negative)" sqref="H14:H15" xr:uid="{00000000-0002-0000-0900-000007000000}">
      <formula1>0</formula1>
    </dataValidation>
    <dataValidation type="decimal" errorStyle="warning" operator="lessThanOrEqual" allowBlank="1" showInputMessage="1" showErrorMessage="1" errorTitle="Warning" error="The Ultimate Mean should normally be a surplus (negative)" sqref="G15" xr:uid="{00000000-0002-0000-0900-000008000000}">
      <formula1>0</formula1>
    </dataValidation>
  </dataValidations>
  <pageMargins left="0.70866141732283472" right="0.70866141732283472" top="0.74803149606299213" bottom="0.74803149606299213" header="0.31496062992125984" footer="0.31496062992125984"/>
  <pageSetup paperSize="9" scale="63" fitToHeight="0" orientation="landscape" verticalDpi="90" r:id="rId1"/>
  <headerFooter scaleWithDoc="0">
    <oddHeader>&amp;R&amp;F</oddHeader>
    <oddFooter>&amp;L&amp;D &amp;T&amp;RPage &amp;P of &amp;N&amp;C&amp;1#&amp;"Calibri"&amp;10&amp;K000000Classification: 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pageSetUpPr fitToPage="1"/>
  </sheetPr>
  <dimension ref="B1:J27"/>
  <sheetViews>
    <sheetView zoomScaleNormal="100" zoomScaleSheetLayoutView="55"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49" customWidth="1"/>
    <col min="4" max="5" width="28" style="348" customWidth="1"/>
    <col min="6" max="6" width="9.7109375" style="348" customWidth="1"/>
    <col min="7" max="8" width="44.28515625" style="348" customWidth="1"/>
    <col min="9" max="9" width="40.7109375" style="348" customWidth="1"/>
    <col min="10" max="10" width="12.7109375" style="347" customWidth="1"/>
    <col min="11" max="16384" width="9.140625" style="347"/>
  </cols>
  <sheetData>
    <row r="1" spans="2:10" ht="27.75" customHeight="1" x14ac:dyDescent="0.25">
      <c r="B1" s="347"/>
    </row>
    <row r="2" spans="2:10" ht="48" customHeight="1" x14ac:dyDescent="0.25">
      <c r="B2" s="814" t="s">
        <v>754</v>
      </c>
      <c r="C2" s="815"/>
      <c r="D2" s="815"/>
      <c r="E2" s="815"/>
      <c r="F2" s="815"/>
      <c r="G2" s="815"/>
      <c r="H2" s="815"/>
      <c r="I2" s="815"/>
      <c r="J2" s="815"/>
    </row>
    <row r="3" spans="2:10" ht="32.25" customHeight="1" x14ac:dyDescent="0.25">
      <c r="B3" s="350" t="s">
        <v>1386</v>
      </c>
      <c r="C3" s="350" t="s">
        <v>707</v>
      </c>
      <c r="D3" s="350" t="s">
        <v>1301</v>
      </c>
      <c r="E3" s="350" t="s">
        <v>545</v>
      </c>
      <c r="F3" s="350" t="s">
        <v>546</v>
      </c>
      <c r="G3" s="351" t="s">
        <v>547</v>
      </c>
      <c r="H3" s="709" t="s">
        <v>3083</v>
      </c>
      <c r="I3" s="476" t="s">
        <v>428</v>
      </c>
      <c r="J3" s="350" t="s">
        <v>55</v>
      </c>
    </row>
    <row r="4" spans="2:10" ht="58.5" customHeight="1" x14ac:dyDescent="0.25">
      <c r="B4" s="357" t="s">
        <v>1456</v>
      </c>
      <c r="C4" s="357" t="s">
        <v>548</v>
      </c>
      <c r="D4" s="358" t="s">
        <v>709</v>
      </c>
      <c r="E4" s="358" t="s">
        <v>710</v>
      </c>
      <c r="F4" s="357" t="s">
        <v>558</v>
      </c>
      <c r="G4" s="358" t="s">
        <v>711</v>
      </c>
      <c r="H4" s="358"/>
      <c r="I4" s="477"/>
      <c r="J4" s="551" t="s">
        <v>1304</v>
      </c>
    </row>
    <row r="5" spans="2:10" ht="58.5" customHeight="1" x14ac:dyDescent="0.25">
      <c r="B5" s="357" t="s">
        <v>1435</v>
      </c>
      <c r="C5" s="357" t="s">
        <v>554</v>
      </c>
      <c r="D5" s="358" t="s">
        <v>712</v>
      </c>
      <c r="E5" s="358" t="s">
        <v>710</v>
      </c>
      <c r="F5" s="357" t="s">
        <v>558</v>
      </c>
      <c r="G5" s="358" t="s">
        <v>713</v>
      </c>
      <c r="H5" s="358"/>
      <c r="I5" s="477"/>
      <c r="J5" s="551" t="s">
        <v>1304</v>
      </c>
    </row>
    <row r="6" spans="2:10" ht="58.5" customHeight="1" x14ac:dyDescent="0.25">
      <c r="B6" s="357" t="s">
        <v>1436</v>
      </c>
      <c r="C6" s="357" t="s">
        <v>714</v>
      </c>
      <c r="D6" s="358" t="s">
        <v>715</v>
      </c>
      <c r="E6" s="358" t="s">
        <v>716</v>
      </c>
      <c r="F6" s="357" t="s">
        <v>558</v>
      </c>
      <c r="G6" s="358" t="s">
        <v>717</v>
      </c>
      <c r="H6" s="358"/>
      <c r="I6" s="477"/>
      <c r="J6" s="551" t="s">
        <v>1304</v>
      </c>
    </row>
    <row r="7" spans="2:10" ht="58.5" customHeight="1" x14ac:dyDescent="0.25">
      <c r="B7" s="357" t="s">
        <v>1437</v>
      </c>
      <c r="C7" s="357" t="s">
        <v>612</v>
      </c>
      <c r="D7" s="358" t="s">
        <v>718</v>
      </c>
      <c r="E7" s="358" t="s">
        <v>716</v>
      </c>
      <c r="F7" s="357" t="s">
        <v>558</v>
      </c>
      <c r="G7" s="358" t="s">
        <v>719</v>
      </c>
      <c r="H7" s="358"/>
      <c r="I7" s="477"/>
      <c r="J7" s="551" t="s">
        <v>1304</v>
      </c>
    </row>
    <row r="8" spans="2:10" ht="58.5" customHeight="1" x14ac:dyDescent="0.25">
      <c r="B8" s="357" t="s">
        <v>1438</v>
      </c>
      <c r="C8" s="357" t="s">
        <v>720</v>
      </c>
      <c r="D8" s="358" t="s">
        <v>721</v>
      </c>
      <c r="E8" s="358" t="s">
        <v>716</v>
      </c>
      <c r="F8" s="357" t="s">
        <v>558</v>
      </c>
      <c r="G8" s="358" t="s">
        <v>722</v>
      </c>
      <c r="H8" s="358"/>
      <c r="I8" s="477"/>
      <c r="J8" s="551" t="s">
        <v>1304</v>
      </c>
    </row>
    <row r="9" spans="2:10" ht="58.5" customHeight="1" x14ac:dyDescent="0.25">
      <c r="B9" s="357" t="s">
        <v>1439</v>
      </c>
      <c r="C9" s="357" t="s">
        <v>723</v>
      </c>
      <c r="D9" s="358" t="s">
        <v>724</v>
      </c>
      <c r="E9" s="358" t="s">
        <v>716</v>
      </c>
      <c r="F9" s="357" t="s">
        <v>558</v>
      </c>
      <c r="G9" s="358" t="s">
        <v>725</v>
      </c>
      <c r="H9" s="358"/>
      <c r="I9" s="477"/>
      <c r="J9" s="551" t="s">
        <v>1304</v>
      </c>
    </row>
    <row r="10" spans="2:10" ht="58.5" customHeight="1" x14ac:dyDescent="0.25">
      <c r="B10" s="357" t="s">
        <v>1440</v>
      </c>
      <c r="C10" s="357" t="s">
        <v>64</v>
      </c>
      <c r="D10" s="358" t="s">
        <v>726</v>
      </c>
      <c r="E10" s="358" t="s">
        <v>710</v>
      </c>
      <c r="F10" s="357" t="s">
        <v>558</v>
      </c>
      <c r="G10" s="358" t="s">
        <v>727</v>
      </c>
      <c r="H10" s="358"/>
      <c r="I10" s="477"/>
      <c r="J10" s="551" t="s">
        <v>1304</v>
      </c>
    </row>
    <row r="11" spans="2:10" ht="58.5" customHeight="1" x14ac:dyDescent="0.25">
      <c r="B11" s="357" t="s">
        <v>1441</v>
      </c>
      <c r="C11" s="357" t="s">
        <v>568</v>
      </c>
      <c r="D11" s="358" t="s">
        <v>728</v>
      </c>
      <c r="E11" s="358" t="s">
        <v>729</v>
      </c>
      <c r="F11" s="357" t="s">
        <v>551</v>
      </c>
      <c r="G11" s="358" t="s">
        <v>730</v>
      </c>
      <c r="H11" s="358" t="s">
        <v>3110</v>
      </c>
      <c r="I11" s="477"/>
      <c r="J11" s="551" t="s">
        <v>1304</v>
      </c>
    </row>
    <row r="12" spans="2:10" ht="58.5" customHeight="1" x14ac:dyDescent="0.25">
      <c r="B12" s="357" t="s">
        <v>1442</v>
      </c>
      <c r="C12" s="357" t="s">
        <v>714</v>
      </c>
      <c r="D12" s="358" t="s">
        <v>715</v>
      </c>
      <c r="E12" s="358" t="s">
        <v>731</v>
      </c>
      <c r="F12" s="357" t="s">
        <v>551</v>
      </c>
      <c r="G12" s="358" t="s">
        <v>732</v>
      </c>
      <c r="H12" s="358" t="s">
        <v>3111</v>
      </c>
      <c r="I12" s="477"/>
      <c r="J12" s="495" t="s">
        <v>1304</v>
      </c>
    </row>
    <row r="13" spans="2:10" ht="58.5" customHeight="1" x14ac:dyDescent="0.25">
      <c r="B13" s="357" t="s">
        <v>1443</v>
      </c>
      <c r="C13" s="357" t="s">
        <v>612</v>
      </c>
      <c r="D13" s="358" t="s">
        <v>718</v>
      </c>
      <c r="E13" s="358" t="s">
        <v>733</v>
      </c>
      <c r="F13" s="357" t="s">
        <v>551</v>
      </c>
      <c r="G13" s="358" t="s">
        <v>734</v>
      </c>
      <c r="H13" s="358" t="s">
        <v>3112</v>
      </c>
      <c r="I13" s="477"/>
      <c r="J13" s="495" t="s">
        <v>1304</v>
      </c>
    </row>
    <row r="14" spans="2:10" ht="58.5" customHeight="1" x14ac:dyDescent="0.25">
      <c r="B14" s="357" t="s">
        <v>1444</v>
      </c>
      <c r="C14" s="357" t="s">
        <v>720</v>
      </c>
      <c r="D14" s="358" t="s">
        <v>721</v>
      </c>
      <c r="E14" s="358" t="s">
        <v>735</v>
      </c>
      <c r="F14" s="357" t="s">
        <v>551</v>
      </c>
      <c r="G14" s="358" t="s">
        <v>736</v>
      </c>
      <c r="H14" s="358" t="s">
        <v>3113</v>
      </c>
      <c r="I14" s="477"/>
      <c r="J14" s="495" t="s">
        <v>1304</v>
      </c>
    </row>
    <row r="15" spans="2:10" ht="58.5" customHeight="1" x14ac:dyDescent="0.25">
      <c r="B15" s="357" t="s">
        <v>1445</v>
      </c>
      <c r="C15" s="357" t="s">
        <v>723</v>
      </c>
      <c r="D15" s="358" t="s">
        <v>724</v>
      </c>
      <c r="E15" s="358" t="s">
        <v>737</v>
      </c>
      <c r="F15" s="357" t="s">
        <v>551</v>
      </c>
      <c r="G15" s="358" t="s">
        <v>738</v>
      </c>
      <c r="H15" s="358" t="s">
        <v>3114</v>
      </c>
      <c r="I15" s="477"/>
      <c r="J15" s="495" t="s">
        <v>1304</v>
      </c>
    </row>
    <row r="16" spans="2:10" ht="58.5" customHeight="1" x14ac:dyDescent="0.25">
      <c r="B16" s="357" t="s">
        <v>1715</v>
      </c>
      <c r="C16" s="357" t="s">
        <v>628</v>
      </c>
      <c r="D16" s="358" t="s">
        <v>739</v>
      </c>
      <c r="E16" s="358" t="s">
        <v>2191</v>
      </c>
      <c r="F16" s="357"/>
      <c r="G16" s="358"/>
      <c r="H16" s="358"/>
      <c r="I16" s="477" t="s">
        <v>3323</v>
      </c>
      <c r="J16" s="495" t="s">
        <v>1304</v>
      </c>
    </row>
    <row r="17" spans="2:10" ht="58.5" customHeight="1" x14ac:dyDescent="0.25">
      <c r="B17" s="357" t="s">
        <v>1446</v>
      </c>
      <c r="C17" s="357" t="s">
        <v>66</v>
      </c>
      <c r="D17" s="358" t="s">
        <v>740</v>
      </c>
      <c r="E17" s="358" t="s">
        <v>710</v>
      </c>
      <c r="F17" s="357" t="s">
        <v>558</v>
      </c>
      <c r="G17" s="358" t="s">
        <v>713</v>
      </c>
      <c r="H17" s="358"/>
      <c r="I17" s="477"/>
      <c r="J17" s="495" t="s">
        <v>1304</v>
      </c>
    </row>
    <row r="18" spans="2:10" ht="58.5" customHeight="1" x14ac:dyDescent="0.25">
      <c r="B18" s="357" t="s">
        <v>1447</v>
      </c>
      <c r="C18" s="357" t="s">
        <v>582</v>
      </c>
      <c r="D18" s="358" t="s">
        <v>741</v>
      </c>
      <c r="E18" s="358" t="s">
        <v>742</v>
      </c>
      <c r="F18" s="357" t="s">
        <v>551</v>
      </c>
      <c r="G18" s="358" t="s">
        <v>730</v>
      </c>
      <c r="H18" s="358" t="s">
        <v>3115</v>
      </c>
      <c r="I18" s="477"/>
      <c r="J18" s="495" t="s">
        <v>1304</v>
      </c>
    </row>
    <row r="19" spans="2:10" ht="58.5" customHeight="1" x14ac:dyDescent="0.25">
      <c r="B19" s="357" t="s">
        <v>1448</v>
      </c>
      <c r="C19" s="357" t="s">
        <v>68</v>
      </c>
      <c r="D19" s="358" t="s">
        <v>743</v>
      </c>
      <c r="E19" s="358" t="s">
        <v>744</v>
      </c>
      <c r="F19" s="357" t="s">
        <v>551</v>
      </c>
      <c r="G19" s="358" t="s">
        <v>732</v>
      </c>
      <c r="H19" s="358" t="s">
        <v>3116</v>
      </c>
      <c r="I19" s="477"/>
      <c r="J19" s="495" t="s">
        <v>1304</v>
      </c>
    </row>
    <row r="20" spans="2:10" ht="58.5" customHeight="1" x14ac:dyDescent="0.25">
      <c r="B20" s="357" t="s">
        <v>1449</v>
      </c>
      <c r="C20" s="357" t="s">
        <v>68</v>
      </c>
      <c r="D20" s="358" t="s">
        <v>743</v>
      </c>
      <c r="E20" s="358" t="s">
        <v>716</v>
      </c>
      <c r="F20" s="357" t="s">
        <v>558</v>
      </c>
      <c r="G20" s="358" t="s">
        <v>717</v>
      </c>
      <c r="H20" s="358"/>
      <c r="I20" s="477"/>
      <c r="J20" s="495" t="s">
        <v>1304</v>
      </c>
    </row>
    <row r="21" spans="2:10" ht="58.5" customHeight="1" x14ac:dyDescent="0.25">
      <c r="B21" s="357" t="s">
        <v>1450</v>
      </c>
      <c r="C21" s="357" t="s">
        <v>70</v>
      </c>
      <c r="D21" s="358" t="s">
        <v>745</v>
      </c>
      <c r="E21" s="358" t="s">
        <v>746</v>
      </c>
      <c r="F21" s="357" t="s">
        <v>551</v>
      </c>
      <c r="G21" s="358" t="s">
        <v>734</v>
      </c>
      <c r="H21" s="358" t="s">
        <v>3117</v>
      </c>
      <c r="I21" s="477"/>
      <c r="J21" s="495" t="s">
        <v>1304</v>
      </c>
    </row>
    <row r="22" spans="2:10" ht="58.5" customHeight="1" x14ac:dyDescent="0.25">
      <c r="B22" s="357" t="s">
        <v>1451</v>
      </c>
      <c r="C22" s="357" t="s">
        <v>70</v>
      </c>
      <c r="D22" s="358" t="s">
        <v>745</v>
      </c>
      <c r="E22" s="358" t="s">
        <v>716</v>
      </c>
      <c r="F22" s="357" t="s">
        <v>558</v>
      </c>
      <c r="G22" s="358" t="s">
        <v>719</v>
      </c>
      <c r="H22" s="358"/>
      <c r="I22" s="477"/>
      <c r="J22" s="495" t="s">
        <v>1304</v>
      </c>
    </row>
    <row r="23" spans="2:10" ht="58.5" customHeight="1" x14ac:dyDescent="0.25">
      <c r="B23" s="357" t="s">
        <v>1452</v>
      </c>
      <c r="C23" s="357" t="s">
        <v>747</v>
      </c>
      <c r="D23" s="358" t="s">
        <v>748</v>
      </c>
      <c r="E23" s="358" t="s">
        <v>716</v>
      </c>
      <c r="F23" s="357" t="s">
        <v>558</v>
      </c>
      <c r="G23" s="358" t="s">
        <v>722</v>
      </c>
      <c r="H23" s="358"/>
      <c r="I23" s="477"/>
      <c r="J23" s="495" t="s">
        <v>1304</v>
      </c>
    </row>
    <row r="24" spans="2:10" ht="58.5" customHeight="1" x14ac:dyDescent="0.25">
      <c r="B24" s="357" t="s">
        <v>1453</v>
      </c>
      <c r="C24" s="357" t="s">
        <v>747</v>
      </c>
      <c r="D24" s="358" t="s">
        <v>748</v>
      </c>
      <c r="E24" s="358" t="s">
        <v>749</v>
      </c>
      <c r="F24" s="357" t="s">
        <v>551</v>
      </c>
      <c r="G24" s="358" t="s">
        <v>736</v>
      </c>
      <c r="H24" s="358" t="s">
        <v>3118</v>
      </c>
      <c r="I24" s="477"/>
      <c r="J24" s="495" t="s">
        <v>1304</v>
      </c>
    </row>
    <row r="25" spans="2:10" ht="58.5" customHeight="1" x14ac:dyDescent="0.25">
      <c r="B25" s="357" t="s">
        <v>1716</v>
      </c>
      <c r="C25" s="357" t="s">
        <v>642</v>
      </c>
      <c r="D25" s="358" t="s">
        <v>750</v>
      </c>
      <c r="E25" s="358" t="s">
        <v>2192</v>
      </c>
      <c r="F25" s="357"/>
      <c r="G25" s="358"/>
      <c r="H25" s="358"/>
      <c r="I25" s="477" t="s">
        <v>3323</v>
      </c>
      <c r="J25" s="495" t="s">
        <v>1304</v>
      </c>
    </row>
    <row r="26" spans="2:10" ht="58.5" customHeight="1" x14ac:dyDescent="0.25">
      <c r="B26" s="357" t="s">
        <v>1454</v>
      </c>
      <c r="C26" s="357" t="s">
        <v>751</v>
      </c>
      <c r="D26" s="358" t="s">
        <v>752</v>
      </c>
      <c r="E26" s="358" t="s">
        <v>716</v>
      </c>
      <c r="F26" s="357" t="s">
        <v>558</v>
      </c>
      <c r="G26" s="358" t="s">
        <v>725</v>
      </c>
      <c r="H26" s="358"/>
      <c r="I26" s="477"/>
      <c r="J26" s="495" t="s">
        <v>1304</v>
      </c>
    </row>
    <row r="27" spans="2:10" ht="58.5" customHeight="1" x14ac:dyDescent="0.25">
      <c r="B27" s="357" t="s">
        <v>1455</v>
      </c>
      <c r="C27" s="357" t="s">
        <v>751</v>
      </c>
      <c r="D27" s="358" t="s">
        <v>752</v>
      </c>
      <c r="E27" s="358" t="s">
        <v>753</v>
      </c>
      <c r="F27" s="357" t="s">
        <v>551</v>
      </c>
      <c r="G27" s="358" t="s">
        <v>738</v>
      </c>
      <c r="H27" s="358" t="s">
        <v>3119</v>
      </c>
      <c r="I27" s="477"/>
      <c r="J27" s="495" t="s">
        <v>1304</v>
      </c>
    </row>
  </sheetData>
  <mergeCells count="1">
    <mergeCell ref="B2:J2"/>
  </mergeCells>
  <conditionalFormatting sqref="F1 F5:F65457">
    <cfRule type="cellIs" dxfId="1152" priority="22" stopIfTrue="1" operator="equal">
      <formula>"Pre-populated"</formula>
    </cfRule>
    <cfRule type="cellIs" dxfId="1151" priority="23" stopIfTrue="1" operator="equal">
      <formula>"Validation"</formula>
    </cfRule>
  </conditionalFormatting>
  <conditionalFormatting sqref="E3">
    <cfRule type="cellIs" dxfId="1150" priority="18" stopIfTrue="1" operator="equal">
      <formula>"Validation"</formula>
    </cfRule>
    <cfRule type="cellIs" dxfId="1149" priority="19" stopIfTrue="1" operator="equal">
      <formula>"Validation"</formula>
    </cfRule>
  </conditionalFormatting>
  <conditionalFormatting sqref="J4:J973">
    <cfRule type="cellIs" dxfId="1148" priority="16" operator="equal">
      <formula>"Updated"</formula>
    </cfRule>
    <cfRule type="cellIs" dxfId="1147" priority="17" operator="equal">
      <formula>"New"</formula>
    </cfRule>
  </conditionalFormatting>
  <conditionalFormatting sqref="B3:B973 C5:I10 C4:G4 I4 C16:I17 C11:G15 I11:I15 C20:I20 C18:G19 I18:I19 C22:I23 C21:G21 I21 C25:I25 C24:G24 I24 C28:I973 C26:G27 I26:I27">
    <cfRule type="expression" dxfId="1146" priority="15">
      <formula>OR($J3="New",$J3="Updated")</formula>
    </cfRule>
  </conditionalFormatting>
  <conditionalFormatting sqref="F4:F973">
    <cfRule type="cellIs" dxfId="1145" priority="11" stopIfTrue="1" operator="equal">
      <formula>"Validation"</formula>
    </cfRule>
    <cfRule type="cellIs" dxfId="1144" priority="12" operator="equal">
      <formula>"Pre-populated"</formula>
    </cfRule>
  </conditionalFormatting>
  <conditionalFormatting sqref="B1">
    <cfRule type="expression" dxfId="1143" priority="10">
      <formula>OR($J1="New",$J1="Updated")</formula>
    </cfRule>
  </conditionalFormatting>
  <conditionalFormatting sqref="H3:H4">
    <cfRule type="expression" dxfId="1142" priority="9">
      <formula>OR($J3="New",$J3="Updated")</formula>
    </cfRule>
  </conditionalFormatting>
  <conditionalFormatting sqref="H11">
    <cfRule type="expression" dxfId="1141" priority="8">
      <formula>OR($J11="New",$J11="Updated")</formula>
    </cfRule>
  </conditionalFormatting>
  <conditionalFormatting sqref="H12:H15">
    <cfRule type="expression" dxfId="1140" priority="7">
      <formula>OR($J12="New",$J12="Updated")</formula>
    </cfRule>
  </conditionalFormatting>
  <conditionalFormatting sqref="H18">
    <cfRule type="expression" dxfId="1139" priority="6">
      <formula>OR($J18="New",$J18="Updated")</formula>
    </cfRule>
  </conditionalFormatting>
  <conditionalFormatting sqref="H19">
    <cfRule type="expression" dxfId="1138" priority="5">
      <formula>OR($J19="New",$J19="Updated")</formula>
    </cfRule>
  </conditionalFormatting>
  <conditionalFormatting sqref="H21">
    <cfRule type="expression" dxfId="1137" priority="4">
      <formula>OR($J21="New",$J21="Updated")</formula>
    </cfRule>
  </conditionalFormatting>
  <conditionalFormatting sqref="H24">
    <cfRule type="expression" dxfId="1136" priority="3">
      <formula>OR($J24="New",$J24="Updated")</formula>
    </cfRule>
  </conditionalFormatting>
  <conditionalFormatting sqref="H26">
    <cfRule type="expression" dxfId="1135" priority="2">
      <formula>OR($J26="New",$J26="Updated")</formula>
    </cfRule>
  </conditionalFormatting>
  <conditionalFormatting sqref="H27">
    <cfRule type="expression" dxfId="1134" priority="1">
      <formula>OR($J27="New",$J27="Updated")</formula>
    </cfRule>
  </conditionalFormatting>
  <pageMargins left="0.70866141732283472" right="0.70866141732283472" top="0.74803149606299213" bottom="0.74803149606299213" header="0.31496062992125984" footer="0.31496062992125984"/>
  <pageSetup paperSize="9" scale="82"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CA2487B-4A57-4BCE-B43C-BD61C6AE4AB5}">
          <x14:formula1>
            <xm:f>RS_ValueSource!$E$38:$E$40</xm:f>
          </x14:formula1>
          <xm:sqref>J4</xm:sqref>
        </x14:dataValidation>
        <x14:dataValidation type="list" allowBlank="1" showInputMessage="1" showErrorMessage="1" xr:uid="{F77CDEBA-4BE9-48D5-BF9A-A9F0CE8CEB7A}">
          <x14:formula1>
            <xm:f>RS_ValueSource!$E$41:$E$44</xm:f>
          </x14:formula1>
          <xm:sqref>F4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N65"/>
  <sheetViews>
    <sheetView showGridLines="0" zoomScaleNormal="100" workbookViewId="0"/>
  </sheetViews>
  <sheetFormatPr defaultColWidth="10.42578125" defaultRowHeight="16.5" x14ac:dyDescent="0.3"/>
  <cols>
    <col min="1" max="1" width="2" style="19" customWidth="1"/>
    <col min="2" max="2" width="2.5703125" style="19" customWidth="1"/>
    <col min="3" max="3" width="3.140625" style="19" customWidth="1"/>
    <col min="4" max="4" width="8.140625" style="19" customWidth="1"/>
    <col min="5" max="5" width="40.85546875" style="19" customWidth="1"/>
    <col min="6" max="6" width="24.85546875" style="19" customWidth="1"/>
    <col min="7" max="13" width="22.5703125" style="19" customWidth="1"/>
    <col min="14" max="14" width="7.7109375" style="19" customWidth="1"/>
    <col min="15" max="16384" width="10.42578125" style="19"/>
  </cols>
  <sheetData>
    <row r="1" spans="1:14" x14ac:dyDescent="0.3">
      <c r="A1" s="3"/>
    </row>
    <row r="3" spans="1:14" ht="15" customHeight="1" x14ac:dyDescent="0.3"/>
    <row r="4" spans="1:14" ht="25.5" customHeight="1" x14ac:dyDescent="0.3">
      <c r="B4" s="118"/>
      <c r="C4" s="874" t="s">
        <v>49</v>
      </c>
      <c r="D4" s="874"/>
      <c r="E4" s="874"/>
      <c r="F4" s="874"/>
      <c r="G4" s="877"/>
      <c r="H4" s="877"/>
      <c r="I4" s="877"/>
      <c r="J4" s="877"/>
      <c r="K4" s="120"/>
      <c r="L4" s="8"/>
      <c r="M4" s="9" t="s">
        <v>73</v>
      </c>
      <c r="N4" s="10" t="str">
        <f>'010'!E8</f>
        <v>1234</v>
      </c>
    </row>
    <row r="5" spans="1:14" ht="20.25" x14ac:dyDescent="0.3">
      <c r="F5" s="101"/>
    </row>
    <row r="6" spans="1:14" ht="25.5" customHeight="1" x14ac:dyDescent="0.3">
      <c r="D6" s="41" t="s">
        <v>132</v>
      </c>
      <c r="E6" s="121"/>
      <c r="F6" s="121"/>
      <c r="G6" s="122"/>
      <c r="H6" s="122"/>
      <c r="I6" s="122"/>
      <c r="J6" s="122"/>
      <c r="K6" s="122"/>
      <c r="L6" s="122"/>
      <c r="M6" s="122"/>
    </row>
    <row r="7" spans="1:14" ht="25.5" customHeight="1" x14ac:dyDescent="0.3">
      <c r="E7" s="3"/>
    </row>
    <row r="8" spans="1:14" ht="15" customHeight="1" x14ac:dyDescent="0.3">
      <c r="D8" s="878" t="s">
        <v>133</v>
      </c>
      <c r="E8" s="878"/>
      <c r="F8" s="878"/>
      <c r="G8" s="878"/>
      <c r="H8" s="878"/>
      <c r="I8" s="878"/>
      <c r="J8" s="878"/>
      <c r="K8" s="356"/>
      <c r="L8" s="356"/>
      <c r="M8" s="356"/>
      <c r="N8" s="356"/>
    </row>
    <row r="9" spans="1:14" ht="15" customHeight="1" x14ac:dyDescent="0.3">
      <c r="A9" s="3"/>
      <c r="D9" s="882" t="s">
        <v>134</v>
      </c>
      <c r="E9" s="882"/>
      <c r="F9" s="882"/>
      <c r="G9" s="882"/>
      <c r="H9" s="882"/>
      <c r="I9" s="882"/>
      <c r="J9" s="882"/>
      <c r="K9" s="882"/>
      <c r="L9" s="882"/>
      <c r="M9" s="882"/>
      <c r="N9" s="882"/>
    </row>
    <row r="10" spans="1:14" ht="15" customHeight="1" x14ac:dyDescent="0.3">
      <c r="A10" s="3"/>
      <c r="D10" s="879" t="s">
        <v>135</v>
      </c>
      <c r="E10" s="879"/>
      <c r="F10" s="879"/>
      <c r="G10" s="879"/>
      <c r="H10" s="879"/>
      <c r="I10" s="879"/>
      <c r="J10" s="879"/>
      <c r="K10" s="879"/>
      <c r="L10" s="879"/>
      <c r="M10" s="879"/>
      <c r="N10" s="484"/>
    </row>
    <row r="11" spans="1:14" ht="15.95" customHeight="1" x14ac:dyDescent="0.3">
      <c r="B11" s="98"/>
      <c r="N11" s="3"/>
    </row>
    <row r="12" spans="1:14" ht="15.95" customHeight="1" x14ac:dyDescent="0.3">
      <c r="B12" s="98"/>
      <c r="D12" s="859" t="s">
        <v>136</v>
      </c>
      <c r="E12" s="859"/>
      <c r="F12" s="859"/>
      <c r="G12" s="859"/>
      <c r="H12" s="859"/>
      <c r="I12" s="859"/>
      <c r="J12" s="859"/>
      <c r="K12" s="859"/>
      <c r="L12" s="859"/>
      <c r="M12" s="859"/>
      <c r="N12" s="3"/>
    </row>
    <row r="13" spans="1:14" ht="15.95" customHeight="1" x14ac:dyDescent="0.3">
      <c r="D13" s="880"/>
      <c r="E13" s="880"/>
      <c r="F13" s="860"/>
      <c r="G13" s="860"/>
      <c r="H13" s="860"/>
      <c r="I13" s="860"/>
      <c r="J13" s="860"/>
      <c r="K13" s="860"/>
      <c r="L13" s="860"/>
      <c r="M13" s="860"/>
    </row>
    <row r="14" spans="1:14" ht="15.95" customHeight="1" x14ac:dyDescent="0.3">
      <c r="B14" s="109"/>
      <c r="D14" s="90"/>
      <c r="E14" s="483"/>
      <c r="F14" s="864" t="s">
        <v>121</v>
      </c>
      <c r="G14" s="865"/>
      <c r="H14" s="865"/>
      <c r="I14" s="865"/>
      <c r="J14" s="865"/>
      <c r="K14" s="865"/>
      <c r="L14" s="865"/>
      <c r="M14" s="866"/>
    </row>
    <row r="15" spans="1:14" ht="25.5" customHeight="1" x14ac:dyDescent="0.3">
      <c r="B15" s="109"/>
      <c r="F15" s="104" t="s">
        <v>122</v>
      </c>
      <c r="G15" s="104" t="s">
        <v>123</v>
      </c>
      <c r="H15" s="104" t="s">
        <v>124</v>
      </c>
      <c r="I15" s="104" t="s">
        <v>125</v>
      </c>
      <c r="J15" s="104" t="s">
        <v>126</v>
      </c>
      <c r="K15" s="104" t="s">
        <v>127</v>
      </c>
      <c r="L15" s="104" t="s">
        <v>128</v>
      </c>
      <c r="M15" s="105" t="s">
        <v>129</v>
      </c>
    </row>
    <row r="16" spans="1:14" ht="25.5" customHeight="1" x14ac:dyDescent="0.3">
      <c r="B16" s="109"/>
      <c r="E16" s="384"/>
      <c r="F16" s="107" t="s">
        <v>88</v>
      </c>
      <c r="G16" s="107" t="s">
        <v>89</v>
      </c>
      <c r="H16" s="107" t="s">
        <v>99</v>
      </c>
      <c r="I16" s="107" t="s">
        <v>100</v>
      </c>
      <c r="J16" s="107" t="s">
        <v>101</v>
      </c>
      <c r="K16" s="107" t="s">
        <v>102</v>
      </c>
      <c r="L16" s="107" t="s">
        <v>103</v>
      </c>
      <c r="M16" s="108" t="s">
        <v>104</v>
      </c>
    </row>
    <row r="17" spans="1:14" ht="30" customHeight="1" x14ac:dyDescent="0.3">
      <c r="B17" s="109"/>
      <c r="D17" s="897" t="s">
        <v>137</v>
      </c>
      <c r="E17" s="897"/>
      <c r="F17" s="875"/>
      <c r="G17" s="875"/>
      <c r="H17" s="875"/>
      <c r="I17" s="875"/>
      <c r="J17" s="875"/>
      <c r="K17" s="875"/>
      <c r="L17" s="875"/>
      <c r="M17" s="875"/>
    </row>
    <row r="18" spans="1:14" ht="30" customHeight="1" x14ac:dyDescent="0.3">
      <c r="B18" s="98"/>
      <c r="D18" s="89">
        <v>1</v>
      </c>
      <c r="E18" s="123" t="s">
        <v>138</v>
      </c>
      <c r="F18" s="354" t="s">
        <v>2075</v>
      </c>
      <c r="G18" s="353" t="s">
        <v>2075</v>
      </c>
      <c r="H18" s="353" t="s">
        <v>2076</v>
      </c>
      <c r="I18" s="353" t="s">
        <v>2077</v>
      </c>
      <c r="J18" s="353" t="s">
        <v>2078</v>
      </c>
      <c r="K18" s="353" t="s">
        <v>2079</v>
      </c>
      <c r="L18" s="353" t="s">
        <v>2080</v>
      </c>
      <c r="M18" s="353" t="s">
        <v>2081</v>
      </c>
    </row>
    <row r="19" spans="1:14" ht="30" customHeight="1" x14ac:dyDescent="0.3">
      <c r="B19" s="98"/>
      <c r="D19" s="124">
        <v>2</v>
      </c>
      <c r="E19" s="125" t="s">
        <v>139</v>
      </c>
      <c r="F19" s="360" t="s">
        <v>2082</v>
      </c>
      <c r="G19" s="894"/>
      <c r="H19" s="895"/>
      <c r="I19" s="895"/>
      <c r="J19" s="895"/>
      <c r="K19" s="896"/>
      <c r="L19" s="360" t="s">
        <v>2083</v>
      </c>
      <c r="M19" s="481"/>
    </row>
    <row r="20" spans="1:14" ht="30" customHeight="1" x14ac:dyDescent="0.3">
      <c r="B20" s="98"/>
      <c r="D20" s="891" t="s">
        <v>140</v>
      </c>
      <c r="E20" s="892"/>
      <c r="F20" s="876"/>
      <c r="G20" s="876"/>
      <c r="H20" s="876"/>
      <c r="I20" s="876"/>
      <c r="J20" s="876"/>
      <c r="K20" s="876"/>
      <c r="L20" s="876"/>
      <c r="M20" s="876"/>
    </row>
    <row r="21" spans="1:14" ht="45" customHeight="1" x14ac:dyDescent="0.3">
      <c r="A21" s="77"/>
      <c r="B21" s="98"/>
      <c r="D21" s="89">
        <v>3</v>
      </c>
      <c r="E21" s="126" t="s">
        <v>138</v>
      </c>
      <c r="F21" s="353" t="s">
        <v>2075</v>
      </c>
      <c r="G21" s="353" t="s">
        <v>2075</v>
      </c>
      <c r="H21" s="353" t="s">
        <v>2084</v>
      </c>
      <c r="I21" s="353" t="s">
        <v>2085</v>
      </c>
      <c r="J21" s="353" t="s">
        <v>2086</v>
      </c>
      <c r="K21" s="353" t="s">
        <v>2087</v>
      </c>
      <c r="L21" s="353" t="s">
        <v>2088</v>
      </c>
      <c r="M21" s="353" t="s">
        <v>2089</v>
      </c>
    </row>
    <row r="22" spans="1:14" ht="30" customHeight="1" x14ac:dyDescent="0.3">
      <c r="A22" s="3"/>
      <c r="B22" s="98"/>
      <c r="D22" s="89">
        <v>4</v>
      </c>
      <c r="E22" s="125" t="s">
        <v>139</v>
      </c>
      <c r="F22" s="360" t="s">
        <v>2090</v>
      </c>
      <c r="G22" s="894"/>
      <c r="H22" s="895"/>
      <c r="I22" s="895"/>
      <c r="J22" s="895"/>
      <c r="K22" s="896"/>
      <c r="L22" s="360" t="s">
        <v>2091</v>
      </c>
      <c r="M22" s="481"/>
      <c r="N22" s="83"/>
    </row>
    <row r="23" spans="1:14" ht="18" customHeight="1" x14ac:dyDescent="0.3">
      <c r="B23" s="117"/>
      <c r="D23" s="115"/>
      <c r="E23" s="115"/>
      <c r="F23" s="115"/>
      <c r="G23" s="115"/>
      <c r="H23" s="115"/>
      <c r="I23" s="115"/>
      <c r="J23" s="115"/>
      <c r="K23" s="115"/>
      <c r="L23" s="115"/>
      <c r="M23" s="115"/>
      <c r="N23" s="84"/>
    </row>
    <row r="24" spans="1:14" ht="18" customHeight="1" x14ac:dyDescent="0.3">
      <c r="B24" s="117"/>
      <c r="D24" s="115"/>
      <c r="E24" s="115"/>
      <c r="F24" s="115"/>
      <c r="G24" s="115"/>
      <c r="H24" s="115"/>
      <c r="I24" s="115"/>
      <c r="J24" s="115"/>
      <c r="K24" s="115"/>
      <c r="L24" s="115"/>
      <c r="M24" s="115"/>
      <c r="N24" s="84"/>
    </row>
    <row r="25" spans="1:14" ht="17.25" customHeight="1" x14ac:dyDescent="0.3">
      <c r="B25" s="117"/>
      <c r="D25" s="859" t="s">
        <v>141</v>
      </c>
      <c r="E25" s="859"/>
      <c r="F25" s="859"/>
      <c r="G25" s="859"/>
      <c r="H25" s="859"/>
      <c r="I25" s="859"/>
      <c r="J25" s="859"/>
      <c r="K25" s="859"/>
      <c r="L25" s="859"/>
      <c r="M25" s="859"/>
      <c r="N25" s="86"/>
    </row>
    <row r="26" spans="1:14" ht="16.5" customHeight="1" x14ac:dyDescent="0.3">
      <c r="B26" s="117"/>
      <c r="D26" s="859"/>
      <c r="E26" s="859"/>
      <c r="F26" s="859"/>
      <c r="G26" s="859"/>
      <c r="H26" s="859"/>
      <c r="I26" s="859"/>
      <c r="J26" s="859"/>
      <c r="K26" s="859"/>
      <c r="L26" s="859"/>
      <c r="M26" s="859"/>
      <c r="N26" s="86"/>
    </row>
    <row r="27" spans="1:14" ht="71.25" x14ac:dyDescent="0.3">
      <c r="A27" s="3"/>
      <c r="B27" s="117"/>
      <c r="D27" s="887" t="s">
        <v>142</v>
      </c>
      <c r="E27" s="888"/>
      <c r="F27" s="82" t="s">
        <v>143</v>
      </c>
      <c r="G27" s="82" t="s">
        <v>144</v>
      </c>
      <c r="H27" s="82" t="s">
        <v>145</v>
      </c>
      <c r="I27" s="82" t="s">
        <v>146</v>
      </c>
      <c r="J27" s="127"/>
      <c r="K27" s="127" t="s">
        <v>147</v>
      </c>
      <c r="L27" s="127"/>
      <c r="M27" s="127"/>
      <c r="N27" s="86"/>
    </row>
    <row r="28" spans="1:14" x14ac:dyDescent="0.3">
      <c r="A28" s="3"/>
      <c r="B28" s="117"/>
      <c r="D28" s="887"/>
      <c r="E28" s="888"/>
      <c r="F28" s="87" t="s">
        <v>105</v>
      </c>
      <c r="G28" s="87" t="s">
        <v>106</v>
      </c>
      <c r="H28" s="87" t="s">
        <v>148</v>
      </c>
      <c r="I28" s="87" t="s">
        <v>149</v>
      </c>
      <c r="J28" s="128"/>
      <c r="K28" s="128"/>
      <c r="L28" s="881"/>
      <c r="M28" s="881"/>
    </row>
    <row r="29" spans="1:14" ht="30" customHeight="1" x14ac:dyDescent="0.3">
      <c r="A29" s="3"/>
      <c r="B29" s="117"/>
      <c r="D29" s="129"/>
      <c r="E29" s="574">
        <v>1991</v>
      </c>
      <c r="F29" s="130" t="s">
        <v>2570</v>
      </c>
      <c r="G29" s="131">
        <v>0</v>
      </c>
      <c r="H29" s="482" t="s">
        <v>897</v>
      </c>
      <c r="I29" s="112" t="s">
        <v>2041</v>
      </c>
      <c r="J29" s="132"/>
      <c r="K29" s="133"/>
      <c r="L29" s="893"/>
      <c r="M29" s="893"/>
    </row>
    <row r="30" spans="1:14" ht="30" customHeight="1" x14ac:dyDescent="0.3">
      <c r="A30" s="3"/>
      <c r="B30" s="117"/>
      <c r="D30" s="129"/>
      <c r="E30" s="574">
        <v>1992</v>
      </c>
      <c r="F30" s="130" t="s">
        <v>2571</v>
      </c>
      <c r="G30" s="131">
        <v>0</v>
      </c>
      <c r="H30" s="482" t="s">
        <v>897</v>
      </c>
      <c r="I30" s="112" t="s">
        <v>2041</v>
      </c>
      <c r="J30" s="132"/>
      <c r="K30" s="133"/>
      <c r="L30" s="893"/>
      <c r="M30" s="893"/>
    </row>
    <row r="31" spans="1:14" ht="30" customHeight="1" x14ac:dyDescent="0.3">
      <c r="A31" s="3"/>
      <c r="B31" s="117"/>
      <c r="D31" s="129"/>
      <c r="E31" s="574">
        <v>1993</v>
      </c>
      <c r="F31" s="130" t="s">
        <v>2572</v>
      </c>
      <c r="G31" s="131">
        <v>0</v>
      </c>
      <c r="H31" s="482" t="s">
        <v>897</v>
      </c>
      <c r="I31" s="112" t="s">
        <v>2041</v>
      </c>
      <c r="J31" s="132"/>
      <c r="K31" s="133"/>
      <c r="L31" s="893"/>
      <c r="M31" s="893"/>
    </row>
    <row r="32" spans="1:14" ht="30" customHeight="1" x14ac:dyDescent="0.3">
      <c r="A32" s="3"/>
      <c r="B32" s="117"/>
      <c r="D32" s="129"/>
      <c r="E32" s="574">
        <v>1994</v>
      </c>
      <c r="F32" s="130" t="s">
        <v>2573</v>
      </c>
      <c r="G32" s="131">
        <v>0</v>
      </c>
      <c r="H32" s="482" t="s">
        <v>897</v>
      </c>
      <c r="I32" s="112" t="s">
        <v>2041</v>
      </c>
      <c r="J32" s="132"/>
      <c r="K32" s="133"/>
      <c r="L32" s="893"/>
      <c r="M32" s="893"/>
    </row>
    <row r="33" spans="1:13" ht="30" customHeight="1" x14ac:dyDescent="0.3">
      <c r="A33" s="3"/>
      <c r="B33" s="117"/>
      <c r="D33" s="129"/>
      <c r="E33" s="574">
        <v>1995</v>
      </c>
      <c r="F33" s="130" t="s">
        <v>2574</v>
      </c>
      <c r="G33" s="131">
        <v>0</v>
      </c>
      <c r="H33" s="482" t="s">
        <v>897</v>
      </c>
      <c r="I33" s="112" t="s">
        <v>2041</v>
      </c>
      <c r="J33" s="132"/>
      <c r="K33" s="133"/>
      <c r="L33" s="893"/>
      <c r="M33" s="893"/>
    </row>
    <row r="34" spans="1:13" ht="30" customHeight="1" x14ac:dyDescent="0.3">
      <c r="A34" s="3"/>
      <c r="B34" s="117"/>
      <c r="D34" s="129"/>
      <c r="E34" s="574">
        <v>1996</v>
      </c>
      <c r="F34" s="130" t="s">
        <v>2575</v>
      </c>
      <c r="G34" s="131">
        <v>0</v>
      </c>
      <c r="H34" s="482" t="s">
        <v>897</v>
      </c>
      <c r="I34" s="112" t="s">
        <v>2041</v>
      </c>
      <c r="J34" s="132"/>
      <c r="K34" s="133"/>
      <c r="L34" s="893"/>
      <c r="M34" s="893"/>
    </row>
    <row r="35" spans="1:13" ht="30" customHeight="1" x14ac:dyDescent="0.3">
      <c r="A35" s="3"/>
      <c r="B35" s="117"/>
      <c r="D35" s="129"/>
      <c r="E35" s="574">
        <v>1997</v>
      </c>
      <c r="F35" s="130" t="s">
        <v>2576</v>
      </c>
      <c r="G35" s="131">
        <v>0</v>
      </c>
      <c r="H35" s="482" t="s">
        <v>897</v>
      </c>
      <c r="I35" s="112" t="s">
        <v>2041</v>
      </c>
      <c r="J35" s="132"/>
      <c r="K35" s="133"/>
      <c r="L35" s="893"/>
      <c r="M35" s="893"/>
    </row>
    <row r="36" spans="1:13" ht="30" customHeight="1" x14ac:dyDescent="0.3">
      <c r="A36" s="3"/>
      <c r="B36" s="117"/>
      <c r="D36" s="129"/>
      <c r="E36" s="574">
        <v>1998</v>
      </c>
      <c r="F36" s="130" t="s">
        <v>2577</v>
      </c>
      <c r="G36" s="131">
        <v>0</v>
      </c>
      <c r="H36" s="482" t="s">
        <v>897</v>
      </c>
      <c r="I36" s="112" t="s">
        <v>2041</v>
      </c>
      <c r="J36" s="132"/>
      <c r="K36" s="133"/>
      <c r="L36" s="893"/>
      <c r="M36" s="893"/>
    </row>
    <row r="37" spans="1:13" ht="30" customHeight="1" x14ac:dyDescent="0.3">
      <c r="A37" s="3"/>
      <c r="B37" s="117"/>
      <c r="D37" s="129"/>
      <c r="E37" s="574">
        <v>1999</v>
      </c>
      <c r="F37" s="130" t="s">
        <v>2578</v>
      </c>
      <c r="G37" s="131">
        <v>0</v>
      </c>
      <c r="H37" s="482" t="s">
        <v>897</v>
      </c>
      <c r="I37" s="112" t="s">
        <v>2041</v>
      </c>
      <c r="J37" s="132"/>
      <c r="K37" s="133"/>
      <c r="L37" s="893"/>
      <c r="M37" s="893"/>
    </row>
    <row r="38" spans="1:13" ht="30" customHeight="1" x14ac:dyDescent="0.3">
      <c r="A38" s="3"/>
      <c r="B38" s="117"/>
      <c r="D38" s="129"/>
      <c r="E38" s="574">
        <v>2000</v>
      </c>
      <c r="F38" s="130" t="s">
        <v>2579</v>
      </c>
      <c r="G38" s="131">
        <v>0</v>
      </c>
      <c r="H38" s="482" t="s">
        <v>897</v>
      </c>
      <c r="I38" s="112" t="s">
        <v>2041</v>
      </c>
      <c r="J38" s="132"/>
      <c r="K38" s="133"/>
      <c r="L38" s="893"/>
      <c r="M38" s="893"/>
    </row>
    <row r="39" spans="1:13" ht="30" customHeight="1" x14ac:dyDescent="0.3">
      <c r="A39" s="3"/>
      <c r="B39" s="117"/>
      <c r="D39" s="129"/>
      <c r="E39" s="574">
        <v>2001</v>
      </c>
      <c r="F39" s="130" t="s">
        <v>2580</v>
      </c>
      <c r="G39" s="131">
        <v>0</v>
      </c>
      <c r="H39" s="482" t="s">
        <v>897</v>
      </c>
      <c r="I39" s="112" t="s">
        <v>2041</v>
      </c>
      <c r="J39" s="132"/>
      <c r="K39" s="133"/>
      <c r="L39" s="893"/>
      <c r="M39" s="893"/>
    </row>
    <row r="40" spans="1:13" ht="30" customHeight="1" x14ac:dyDescent="0.3">
      <c r="A40" s="3"/>
      <c r="B40" s="117"/>
      <c r="D40" s="129"/>
      <c r="E40" s="574">
        <v>2002</v>
      </c>
      <c r="F40" s="130" t="s">
        <v>2581</v>
      </c>
      <c r="G40" s="131">
        <v>0</v>
      </c>
      <c r="H40" s="482" t="s">
        <v>897</v>
      </c>
      <c r="I40" s="112" t="s">
        <v>2041</v>
      </c>
      <c r="J40" s="132"/>
      <c r="K40" s="133"/>
      <c r="L40" s="893"/>
      <c r="M40" s="893"/>
    </row>
    <row r="41" spans="1:13" ht="30" customHeight="1" x14ac:dyDescent="0.3">
      <c r="A41" s="3"/>
      <c r="B41" s="117"/>
      <c r="D41" s="129"/>
      <c r="E41" s="574">
        <v>2003</v>
      </c>
      <c r="F41" s="130" t="s">
        <v>2582</v>
      </c>
      <c r="G41" s="131">
        <v>0</v>
      </c>
      <c r="H41" s="482" t="s">
        <v>897</v>
      </c>
      <c r="I41" s="112" t="s">
        <v>2041</v>
      </c>
      <c r="J41" s="132"/>
      <c r="K41" s="133"/>
      <c r="L41" s="893"/>
      <c r="M41" s="893"/>
    </row>
    <row r="42" spans="1:13" ht="30" customHeight="1" x14ac:dyDescent="0.3">
      <c r="A42" s="3"/>
      <c r="B42" s="117"/>
      <c r="D42" s="129"/>
      <c r="E42" s="574">
        <v>2004</v>
      </c>
      <c r="F42" s="130" t="s">
        <v>2583</v>
      </c>
      <c r="G42" s="131">
        <v>0</v>
      </c>
      <c r="H42" s="482" t="s">
        <v>897</v>
      </c>
      <c r="I42" s="112" t="s">
        <v>2041</v>
      </c>
      <c r="J42" s="132"/>
      <c r="K42" s="133"/>
      <c r="L42" s="893"/>
      <c r="M42" s="893"/>
    </row>
    <row r="43" spans="1:13" ht="30" customHeight="1" x14ac:dyDescent="0.3">
      <c r="A43" s="3"/>
      <c r="B43" s="117"/>
      <c r="D43" s="129"/>
      <c r="E43" s="574">
        <v>2005</v>
      </c>
      <c r="F43" s="130" t="s">
        <v>2584</v>
      </c>
      <c r="G43" s="131">
        <v>0</v>
      </c>
      <c r="H43" s="482" t="s">
        <v>897</v>
      </c>
      <c r="I43" s="112" t="s">
        <v>2041</v>
      </c>
      <c r="J43" s="132"/>
      <c r="K43" s="133"/>
      <c r="L43" s="893"/>
      <c r="M43" s="893"/>
    </row>
    <row r="44" spans="1:13" ht="30" customHeight="1" x14ac:dyDescent="0.3">
      <c r="A44" s="3"/>
      <c r="B44" s="117"/>
      <c r="D44" s="129"/>
      <c r="E44" s="574">
        <v>2006</v>
      </c>
      <c r="F44" s="130" t="s">
        <v>2585</v>
      </c>
      <c r="G44" s="131">
        <v>0</v>
      </c>
      <c r="H44" s="482" t="s">
        <v>897</v>
      </c>
      <c r="I44" s="112" t="s">
        <v>2041</v>
      </c>
      <c r="J44" s="132"/>
      <c r="K44" s="133"/>
      <c r="L44" s="893"/>
      <c r="M44" s="893"/>
    </row>
    <row r="45" spans="1:13" ht="30" customHeight="1" x14ac:dyDescent="0.3">
      <c r="A45" s="3"/>
      <c r="B45" s="117"/>
      <c r="D45" s="129"/>
      <c r="E45" s="574">
        <v>2007</v>
      </c>
      <c r="F45" s="130" t="s">
        <v>2586</v>
      </c>
      <c r="G45" s="131">
        <v>0</v>
      </c>
      <c r="H45" s="482" t="s">
        <v>897</v>
      </c>
      <c r="I45" s="112" t="s">
        <v>2041</v>
      </c>
      <c r="J45" s="132"/>
      <c r="K45" s="133"/>
      <c r="L45" s="893"/>
      <c r="M45" s="893"/>
    </row>
    <row r="46" spans="1:13" ht="30" customHeight="1" x14ac:dyDescent="0.3">
      <c r="A46" s="3"/>
      <c r="B46" s="117"/>
      <c r="D46" s="129"/>
      <c r="E46" s="574">
        <v>2008</v>
      </c>
      <c r="F46" s="130" t="s">
        <v>2587</v>
      </c>
      <c r="G46" s="131">
        <v>0</v>
      </c>
      <c r="H46" s="482" t="s">
        <v>897</v>
      </c>
      <c r="I46" s="112" t="s">
        <v>2041</v>
      </c>
      <c r="J46" s="132"/>
      <c r="K46" s="133"/>
      <c r="L46" s="893"/>
      <c r="M46" s="893"/>
    </row>
    <row r="47" spans="1:13" ht="30" customHeight="1" x14ac:dyDescent="0.3">
      <c r="A47" s="3"/>
      <c r="B47" s="117"/>
      <c r="D47" s="129"/>
      <c r="E47" s="574">
        <v>2009</v>
      </c>
      <c r="F47" s="130" t="s">
        <v>2588</v>
      </c>
      <c r="G47" s="131">
        <v>0</v>
      </c>
      <c r="H47" s="482" t="s">
        <v>897</v>
      </c>
      <c r="I47" s="112" t="s">
        <v>2041</v>
      </c>
      <c r="J47" s="132"/>
      <c r="K47" s="133"/>
      <c r="L47" s="893"/>
      <c r="M47" s="893"/>
    </row>
    <row r="48" spans="1:13" ht="30" customHeight="1" x14ac:dyDescent="0.3">
      <c r="A48" s="3"/>
      <c r="B48" s="117"/>
      <c r="D48" s="129"/>
      <c r="E48" s="574">
        <v>2010</v>
      </c>
      <c r="F48" s="130" t="s">
        <v>2589</v>
      </c>
      <c r="G48" s="131">
        <v>0</v>
      </c>
      <c r="H48" s="482" t="s">
        <v>897</v>
      </c>
      <c r="I48" s="112" t="s">
        <v>2041</v>
      </c>
      <c r="J48" s="132"/>
      <c r="K48" s="133"/>
      <c r="L48" s="893"/>
      <c r="M48" s="893"/>
    </row>
    <row r="49" spans="1:14" ht="30" customHeight="1" x14ac:dyDescent="0.3">
      <c r="A49" s="3"/>
      <c r="B49" s="117"/>
      <c r="D49" s="129"/>
      <c r="E49" s="574">
        <v>2011</v>
      </c>
      <c r="F49" s="130" t="s">
        <v>2590</v>
      </c>
      <c r="G49" s="131">
        <v>0</v>
      </c>
      <c r="H49" s="482" t="s">
        <v>897</v>
      </c>
      <c r="I49" s="112" t="s">
        <v>2041</v>
      </c>
      <c r="J49" s="132"/>
      <c r="K49" s="133"/>
      <c r="L49" s="893"/>
      <c r="M49" s="893"/>
    </row>
    <row r="50" spans="1:14" ht="30" customHeight="1" x14ac:dyDescent="0.3">
      <c r="A50" s="3"/>
      <c r="B50" s="117"/>
      <c r="D50" s="129"/>
      <c r="E50" s="574">
        <v>2012</v>
      </c>
      <c r="F50" s="130" t="s">
        <v>2591</v>
      </c>
      <c r="G50" s="131">
        <v>0</v>
      </c>
      <c r="H50" s="482" t="s">
        <v>897</v>
      </c>
      <c r="I50" s="112" t="s">
        <v>2041</v>
      </c>
      <c r="J50" s="132"/>
      <c r="K50" s="133"/>
      <c r="L50" s="893"/>
      <c r="M50" s="893"/>
    </row>
    <row r="51" spans="1:14" ht="30" customHeight="1" x14ac:dyDescent="0.3">
      <c r="A51" s="3"/>
      <c r="B51" s="117"/>
      <c r="D51" s="129"/>
      <c r="E51" s="574">
        <v>2013</v>
      </c>
      <c r="F51" s="130" t="s">
        <v>2592</v>
      </c>
      <c r="G51" s="131">
        <v>0</v>
      </c>
      <c r="H51" s="482" t="s">
        <v>897</v>
      </c>
      <c r="I51" s="112" t="s">
        <v>2041</v>
      </c>
      <c r="J51" s="132"/>
      <c r="K51" s="133"/>
      <c r="L51" s="893"/>
      <c r="M51" s="893"/>
    </row>
    <row r="52" spans="1:14" ht="30" customHeight="1" x14ac:dyDescent="0.3">
      <c r="A52" s="3"/>
      <c r="B52" s="117"/>
      <c r="D52" s="129"/>
      <c r="E52" s="574">
        <v>2014</v>
      </c>
      <c r="F52" s="130" t="s">
        <v>2593</v>
      </c>
      <c r="G52" s="131">
        <v>0</v>
      </c>
      <c r="H52" s="482" t="s">
        <v>897</v>
      </c>
      <c r="I52" s="112" t="s">
        <v>2041</v>
      </c>
      <c r="J52" s="132"/>
      <c r="K52" s="133"/>
      <c r="L52" s="893"/>
      <c r="M52" s="893"/>
    </row>
    <row r="53" spans="1:14" ht="30" customHeight="1" x14ac:dyDescent="0.3">
      <c r="A53" s="3"/>
      <c r="B53" s="117"/>
      <c r="D53" s="129"/>
      <c r="E53" s="574">
        <v>2015</v>
      </c>
      <c r="F53" s="130" t="s">
        <v>2594</v>
      </c>
      <c r="G53" s="131">
        <v>0</v>
      </c>
      <c r="H53" s="482" t="s">
        <v>897</v>
      </c>
      <c r="I53" s="112" t="s">
        <v>2041</v>
      </c>
      <c r="J53" s="132"/>
      <c r="K53" s="133"/>
      <c r="L53" s="893"/>
      <c r="M53" s="893"/>
    </row>
    <row r="54" spans="1:14" ht="30" customHeight="1" x14ac:dyDescent="0.3">
      <c r="A54" s="3"/>
      <c r="B54" s="117"/>
      <c r="D54" s="129"/>
      <c r="E54" s="574">
        <v>2016</v>
      </c>
      <c r="F54" s="130" t="s">
        <v>2595</v>
      </c>
      <c r="G54" s="131">
        <v>0</v>
      </c>
      <c r="H54" s="482" t="s">
        <v>897</v>
      </c>
      <c r="I54" s="112" t="s">
        <v>2041</v>
      </c>
      <c r="J54" s="132"/>
      <c r="K54" s="133"/>
      <c r="L54" s="893"/>
      <c r="M54" s="893"/>
    </row>
    <row r="55" spans="1:14" ht="30" customHeight="1" x14ac:dyDescent="0.3">
      <c r="A55" s="3"/>
      <c r="B55" s="117"/>
      <c r="D55" s="129"/>
      <c r="E55" s="574">
        <v>2017</v>
      </c>
      <c r="F55" s="130" t="s">
        <v>2596</v>
      </c>
      <c r="G55" s="131">
        <v>0</v>
      </c>
      <c r="H55" s="482" t="s">
        <v>897</v>
      </c>
      <c r="I55" s="112" t="s">
        <v>2041</v>
      </c>
      <c r="J55" s="132"/>
      <c r="K55" s="133"/>
      <c r="L55" s="893"/>
      <c r="M55" s="893"/>
    </row>
    <row r="56" spans="1:14" ht="30" customHeight="1" x14ac:dyDescent="0.3">
      <c r="A56" s="3"/>
      <c r="B56" s="117"/>
      <c r="D56" s="129"/>
      <c r="E56" s="574">
        <v>2018</v>
      </c>
      <c r="F56" s="130" t="s">
        <v>2597</v>
      </c>
      <c r="G56" s="131">
        <v>0</v>
      </c>
      <c r="H56" s="482" t="s">
        <v>897</v>
      </c>
      <c r="I56" s="112" t="s">
        <v>2041</v>
      </c>
      <c r="J56" s="132"/>
      <c r="K56" s="133"/>
      <c r="L56" s="893"/>
      <c r="M56" s="893"/>
    </row>
    <row r="57" spans="1:14" ht="30" customHeight="1" x14ac:dyDescent="0.3">
      <c r="A57" s="3"/>
      <c r="B57" s="117"/>
      <c r="D57" s="129"/>
      <c r="E57" s="574">
        <v>2019</v>
      </c>
      <c r="F57" s="130" t="s">
        <v>2598</v>
      </c>
      <c r="G57" s="131">
        <v>0</v>
      </c>
      <c r="H57" s="760" t="s">
        <v>897</v>
      </c>
      <c r="I57" s="112" t="s">
        <v>2041</v>
      </c>
      <c r="J57" s="132"/>
      <c r="K57" s="133"/>
      <c r="L57" s="893"/>
      <c r="M57" s="893"/>
    </row>
    <row r="58" spans="1:14" ht="30" customHeight="1" x14ac:dyDescent="0.3">
      <c r="A58" s="3"/>
      <c r="B58" s="117"/>
      <c r="D58" s="129"/>
      <c r="E58" s="574">
        <v>2020</v>
      </c>
      <c r="F58" s="130" t="s">
        <v>3219</v>
      </c>
      <c r="G58" s="131">
        <v>0</v>
      </c>
      <c r="H58" s="482" t="s">
        <v>2062</v>
      </c>
      <c r="I58" s="112" t="s">
        <v>2041</v>
      </c>
      <c r="J58" s="132"/>
      <c r="K58" s="133"/>
      <c r="L58" s="649"/>
      <c r="M58" s="649"/>
    </row>
    <row r="59" spans="1:14" ht="30" customHeight="1" x14ac:dyDescent="0.3">
      <c r="A59" s="3"/>
      <c r="B59" s="117"/>
      <c r="D59" s="129"/>
      <c r="E59" s="574">
        <v>2021</v>
      </c>
      <c r="F59" s="763" t="s">
        <v>3490</v>
      </c>
      <c r="G59" s="131">
        <v>0</v>
      </c>
      <c r="H59" s="760" t="s">
        <v>2062</v>
      </c>
      <c r="I59" s="112" t="s">
        <v>2041</v>
      </c>
      <c r="J59" s="132"/>
      <c r="K59" s="133"/>
      <c r="L59" s="749"/>
      <c r="M59" s="749"/>
    </row>
    <row r="60" spans="1:14" ht="44.25" customHeight="1" x14ac:dyDescent="0.3">
      <c r="A60" s="3"/>
      <c r="B60" s="117"/>
      <c r="D60" s="129"/>
      <c r="E60" s="574">
        <v>2022</v>
      </c>
      <c r="F60" s="130" t="s">
        <v>2599</v>
      </c>
      <c r="G60" s="493" t="s">
        <v>1750</v>
      </c>
      <c r="H60" s="512" t="s">
        <v>2092</v>
      </c>
      <c r="I60" s="112" t="s">
        <v>2041</v>
      </c>
      <c r="J60" s="132"/>
      <c r="K60" s="133"/>
      <c r="L60" s="893"/>
      <c r="M60" s="893"/>
    </row>
    <row r="61" spans="1:14" ht="17.100000000000001" customHeight="1" x14ac:dyDescent="0.3">
      <c r="D61" s="135"/>
      <c r="E61" s="135"/>
      <c r="F61" s="136"/>
      <c r="G61" s="136"/>
      <c r="H61" s="136"/>
      <c r="I61" s="136"/>
      <c r="J61" s="115"/>
      <c r="K61" s="115"/>
      <c r="L61" s="115"/>
      <c r="M61" s="115"/>
      <c r="N61" s="86"/>
    </row>
    <row r="62" spans="1:14" ht="39.75" customHeight="1" x14ac:dyDescent="0.3">
      <c r="A62" s="137">
        <v>312</v>
      </c>
      <c r="D62" s="889"/>
      <c r="E62" s="890"/>
      <c r="F62" s="103" t="s">
        <v>150</v>
      </c>
      <c r="G62" s="103" t="s">
        <v>151</v>
      </c>
      <c r="H62" s="103" t="s">
        <v>152</v>
      </c>
      <c r="I62" s="103" t="s">
        <v>146</v>
      </c>
      <c r="J62" s="138"/>
      <c r="K62" s="138"/>
      <c r="L62" s="138"/>
      <c r="M62" s="138"/>
      <c r="N62" s="86"/>
    </row>
    <row r="63" spans="1:14" ht="16.5" customHeight="1" x14ac:dyDescent="0.3">
      <c r="D63" s="889"/>
      <c r="E63" s="890"/>
      <c r="F63" s="87" t="s">
        <v>105</v>
      </c>
      <c r="G63" s="87" t="s">
        <v>106</v>
      </c>
      <c r="H63" s="87" t="s">
        <v>148</v>
      </c>
      <c r="I63" s="87" t="s">
        <v>149</v>
      </c>
      <c r="J63" s="139"/>
      <c r="K63" s="139"/>
      <c r="L63" s="139"/>
      <c r="M63" s="139"/>
    </row>
    <row r="64" spans="1:14" ht="30" customHeight="1" x14ac:dyDescent="0.3">
      <c r="A64" s="77"/>
      <c r="D64" s="140">
        <v>2</v>
      </c>
      <c r="E64" s="714" t="s">
        <v>3489</v>
      </c>
      <c r="F64" s="468"/>
      <c r="G64" s="493" t="s">
        <v>1750</v>
      </c>
      <c r="H64" s="130" t="s">
        <v>2022</v>
      </c>
      <c r="I64" s="531" t="s">
        <v>2040</v>
      </c>
      <c r="J64" s="141"/>
      <c r="K64" s="142"/>
      <c r="L64" s="884"/>
      <c r="M64" s="884"/>
    </row>
    <row r="65" spans="1:13" ht="30" customHeight="1" x14ac:dyDescent="0.3">
      <c r="A65" s="3"/>
      <c r="D65" s="885" t="s">
        <v>153</v>
      </c>
      <c r="E65" s="886"/>
      <c r="F65" s="130" t="s">
        <v>2094</v>
      </c>
      <c r="G65" s="130" t="s">
        <v>2184</v>
      </c>
      <c r="H65" s="130" t="s">
        <v>2185</v>
      </c>
      <c r="I65" s="130" t="s">
        <v>2093</v>
      </c>
      <c r="J65" s="883"/>
      <c r="K65" s="883"/>
      <c r="L65" s="884"/>
      <c r="M65" s="883"/>
    </row>
  </sheetData>
  <sheetProtection formatColumns="0"/>
  <mergeCells count="52">
    <mergeCell ref="D25:M26"/>
    <mergeCell ref="G22:K22"/>
    <mergeCell ref="G19:K19"/>
    <mergeCell ref="D17:E17"/>
    <mergeCell ref="L60:M60"/>
    <mergeCell ref="L56:M56"/>
    <mergeCell ref="L57:M57"/>
    <mergeCell ref="L51:M51"/>
    <mergeCell ref="L52:M52"/>
    <mergeCell ref="L53:M53"/>
    <mergeCell ref="L54:M54"/>
    <mergeCell ref="L55:M55"/>
    <mergeCell ref="L46:M46"/>
    <mergeCell ref="L47:M47"/>
    <mergeCell ref="L48:M48"/>
    <mergeCell ref="L49:M49"/>
    <mergeCell ref="L50:M50"/>
    <mergeCell ref="L41:M41"/>
    <mergeCell ref="L42:M42"/>
    <mergeCell ref="L43:M43"/>
    <mergeCell ref="L44:M44"/>
    <mergeCell ref="L45:M45"/>
    <mergeCell ref="L36:M36"/>
    <mergeCell ref="L37:M37"/>
    <mergeCell ref="L38:M38"/>
    <mergeCell ref="L39:M39"/>
    <mergeCell ref="L40:M40"/>
    <mergeCell ref="L28:M28"/>
    <mergeCell ref="D9:N9"/>
    <mergeCell ref="J65:K65"/>
    <mergeCell ref="L65:M65"/>
    <mergeCell ref="D65:E65"/>
    <mergeCell ref="L64:M64"/>
    <mergeCell ref="D27:E28"/>
    <mergeCell ref="D62:E63"/>
    <mergeCell ref="D20:E20"/>
    <mergeCell ref="L29:M29"/>
    <mergeCell ref="L30:M30"/>
    <mergeCell ref="L31:M31"/>
    <mergeCell ref="L32:M32"/>
    <mergeCell ref="L33:M33"/>
    <mergeCell ref="L34:M34"/>
    <mergeCell ref="L35:M35"/>
    <mergeCell ref="C4:F4"/>
    <mergeCell ref="F17:M17"/>
    <mergeCell ref="F20:M20"/>
    <mergeCell ref="G4:H4"/>
    <mergeCell ref="I4:J4"/>
    <mergeCell ref="F14:M14"/>
    <mergeCell ref="D8:J8"/>
    <mergeCell ref="D10:M10"/>
    <mergeCell ref="D12:M13"/>
  </mergeCells>
  <conditionalFormatting sqref="F18:M19 F21:M22 F64:I65 F60:I60 F29:I57">
    <cfRule type="expression" dxfId="1133" priority="13">
      <formula>ISNUMBER(F18)</formula>
    </cfRule>
  </conditionalFormatting>
  <conditionalFormatting sqref="I58">
    <cfRule type="expression" dxfId="1132" priority="11">
      <formula>ISNUMBER(I58)</formula>
    </cfRule>
  </conditionalFormatting>
  <conditionalFormatting sqref="F58">
    <cfRule type="expression" dxfId="1131" priority="10">
      <formula>ISNUMBER(F58)</formula>
    </cfRule>
  </conditionalFormatting>
  <conditionalFormatting sqref="G58">
    <cfRule type="expression" dxfId="1130" priority="8">
      <formula>ISNUMBER(G58)</formula>
    </cfRule>
  </conditionalFormatting>
  <conditionalFormatting sqref="H58">
    <cfRule type="expression" dxfId="1129" priority="7">
      <formula>ISNUMBER(H58)</formula>
    </cfRule>
  </conditionalFormatting>
  <conditionalFormatting sqref="I59">
    <cfRule type="expression" dxfId="1128" priority="6">
      <formula>ISNUMBER(I59)</formula>
    </cfRule>
  </conditionalFormatting>
  <conditionalFormatting sqref="F59">
    <cfRule type="expression" dxfId="1127" priority="5">
      <formula>ISNUMBER(F59)</formula>
    </cfRule>
  </conditionalFormatting>
  <conditionalFormatting sqref="G59">
    <cfRule type="expression" dxfId="1126" priority="2">
      <formula>ISNUMBER(G59)</formula>
    </cfRule>
  </conditionalFormatting>
  <conditionalFormatting sqref="H59">
    <cfRule type="expression" dxfId="1125" priority="1">
      <formula>ISNUMBER(H59)</formula>
    </cfRule>
  </conditionalFormatting>
  <dataValidations count="21">
    <dataValidation type="decimal" operator="greaterThanOrEqual" allowBlank="1" showInputMessage="1" showErrorMessage="1" errorTitle="Error" error="One-Year Net Mean must be a loss (positive)" sqref="F18" xr:uid="{00000000-0002-0000-0B00-000000000000}">
      <formula1>0</formula1>
    </dataValidation>
    <dataValidation type="decimal" operator="greaterThanOrEqual" allowBlank="1" showInputMessage="1" showErrorMessage="1" errorTitle="Error" error="One-Year Gross Mean must be a loss (positive)" sqref="F19" xr:uid="{00000000-0002-0000-0B00-000001000000}">
      <formula1>0</formula1>
    </dataValidation>
    <dataValidation type="decimal" operator="greaterThanOrEqual" allowBlank="1" showInputMessage="1" showErrorMessage="1" errorTitle="Error" error="Ultimate Net Mean must be a loss (positive)" sqref="F21" xr:uid="{00000000-0002-0000-0B00-000002000000}">
      <formula1>0</formula1>
    </dataValidation>
    <dataValidation type="decimal" operator="greaterThanOrEqual" allowBlank="1" showInputMessage="1" showErrorMessage="1" errorTitle="Error" error="Ultimate Gross Mean must be a loss (positive)" sqref="F22" xr:uid="{00000000-0002-0000-0B00-000003000000}">
      <formula1>0</formula1>
    </dataValidation>
    <dataValidation type="decimal" operator="greaterThanOrEqual" allowBlank="1" showInputMessage="1" showErrorMessage="1" errorTitle="Error" error="One-Year Net 50th percentile must be a loss (positive)" sqref="G18" xr:uid="{00000000-0002-0000-0B00-000004000000}">
      <formula1>0</formula1>
    </dataValidation>
    <dataValidation type="decimal" operator="greaterThanOrEqual" allowBlank="1" showInputMessage="1" showErrorMessage="1" errorTitle="Error" error="Ultimate Net 50th percentile must be a loss (positive)" sqref="G21" xr:uid="{00000000-0002-0000-0B00-000005000000}">
      <formula1>0</formula1>
    </dataValidation>
    <dataValidation type="custom" operator="greaterThanOrEqual" allowBlank="1" showInputMessage="1" showErrorMessage="1" errorTitle="Error" error="One-Year Net 75th percentile must be _x000a_ 1. a loss (positive) and _x000a_ 2. greater than or equal to One-Year 50th percentile" sqref="H18" xr:uid="{00000000-0002-0000-0B00-000006000000}">
      <formula1>AND(H18&gt;=0,H18&gt;=G18)</formula1>
    </dataValidation>
    <dataValidation type="custom" allowBlank="1" showInputMessage="1" showErrorMessage="1" errorTitle="Error" error="Ultimate 75th percentile must be _x000a_ 1. a loss (positive) and _x000a_ 2. greater than or equal to Ultimate 50th percentile" sqref="H21" xr:uid="{00000000-0002-0000-0B00-000007000000}">
      <formula1>AND(H21&gt;=0,H21&gt;=G21)</formula1>
    </dataValidation>
    <dataValidation type="custom" allowBlank="1" showInputMessage="1" showErrorMessage="1" errorTitle="Error" error="One-Year Net 90th percentile must be _x000a_ 1. a loss (positive) and_x000a_ 2. greater than or equal to One-Year 75th percentile" sqref="I18" xr:uid="{00000000-0002-0000-0B00-000009000000}">
      <formula1>AND(I18&gt;=0,I18&gt;=H18)</formula1>
    </dataValidation>
    <dataValidation type="custom" allowBlank="1" showInputMessage="1" showErrorMessage="1" errorTitle="Error" error="Ultimate Net 90th percentile must be _x000a_ 1. a loss (positive) and _x000a_ 2. greater than or equal to Ultimate 75th percentile_x000a_" sqref="I21" xr:uid="{00000000-0002-0000-0B00-00000A000000}">
      <formula1>AND(I21&gt;=0,I21&gt;=H21)</formula1>
    </dataValidation>
    <dataValidation type="custom" allowBlank="1" showInputMessage="1" showErrorMessage="1" errorTitle="Error" error="One-Year Net 95th percentile must be _x000a_ 1. a loss (positive) and _x000a_ 2. greater than or equal to One-Year 90th percentile" sqref="J18" xr:uid="{00000000-0002-0000-0B00-00000B000000}">
      <formula1>AND(J18&gt;=0,J18&gt;=I18)</formula1>
    </dataValidation>
    <dataValidation type="custom" allowBlank="1" showInputMessage="1" showErrorMessage="1" errorTitle="Error" error="Ultimate Net 95th percentile must be _x000a_ 1. a loss (positive)_x000a_ 2. greater than or equal to Ultimate 90th percentile" sqref="J21" xr:uid="{00000000-0002-0000-0B00-00000C000000}">
      <formula1>AND(J21&gt;=0,J21&gt;=I21)</formula1>
    </dataValidation>
    <dataValidation type="custom" allowBlank="1" showInputMessage="1" showErrorMessage="1" errorTitle="Error" error="One-Year Net 99th percentile must be _x000a_ 1. a loss (positive)_x000a_ 2. greater than or equal to One-Year 95th percentile" sqref="K18" xr:uid="{00000000-0002-0000-0B00-00000D000000}">
      <formula1>AND(K18&gt;=0,K18&gt;=J18)</formula1>
    </dataValidation>
    <dataValidation type="custom" allowBlank="1" showInputMessage="1" showErrorMessage="1" errorTitle="Error" error="Ultimate Net 99th percentile must be _x000a_ 1. a loss (positive)_x000a_ 2. greater than or equal to Ultimate 95th percentile" sqref="K21" xr:uid="{00000000-0002-0000-0B00-00000E000000}">
      <formula1>AND(K21&gt;=0,K21&gt;=J21)</formula1>
    </dataValidation>
    <dataValidation type="custom" allowBlank="1" showInputMessage="1" showErrorMessage="1" errorTitle="Error" error="One-Year Net 99.5th percentile must be _x000a_ 1. a loss (positive)_x000a_ 2. greater than or equal to One-Year 99th percentile" sqref="L18" xr:uid="{00000000-0002-0000-0B00-00000F000000}">
      <formula1>AND(L18&gt;=0,L18&gt;=K18)</formula1>
    </dataValidation>
    <dataValidation type="decimal" operator="greaterThanOrEqual" allowBlank="1" showInputMessage="1" showErrorMessage="1" errorTitle="Error" error="One-Year Gross 99.5th percentile must be a loss (positive)" sqref="L19" xr:uid="{00000000-0002-0000-0B00-000010000000}">
      <formula1>0</formula1>
    </dataValidation>
    <dataValidation type="custom" allowBlank="1" showInputMessage="1" showErrorMessage="1" errorTitle="Error" error="Ultimate Net 99.5th percentile must be _x000a_ 1. a loss (positive)_x000a_ 2. greater than or equal to Ultimate 99th percentile" sqref="L21" xr:uid="{00000000-0002-0000-0B00-000011000000}">
      <formula1>AND(L21&gt;=0,L21&gt;=K21)</formula1>
    </dataValidation>
    <dataValidation type="decimal" operator="greaterThanOrEqual" allowBlank="1" showInputMessage="1" showErrorMessage="1" errorTitle="Error" error="Ultimate Gross 99.5th percentile must be a loss (positive)" sqref="L22" xr:uid="{00000000-0002-0000-0B00-000012000000}">
      <formula1>0</formula1>
    </dataValidation>
    <dataValidation type="custom" allowBlank="1" showInputMessage="1" showErrorMessage="1" errorTitle="Error" error="One-Year Net 99.8th percentile must be _x000a_ 1. a loss (positive)_x000a_ 2. greater than or equal to One-Year 99.5th percentile" sqref="M18" xr:uid="{00000000-0002-0000-0B00-000013000000}">
      <formula1>AND(M18&gt;=0,M18&gt;=L18)</formula1>
    </dataValidation>
    <dataValidation type="custom" allowBlank="1" showInputMessage="1" showErrorMessage="1" errorTitle="Error" error="Ultimate Net 99.8th percentile must be _x000a_ 1.a loss (positive)_x000a_ 2.greater than or equal to Ultimate 99.5th percentile" sqref="M21" xr:uid="{00000000-0002-0000-0B00-000014000000}">
      <formula1>AND(M21&gt;=0,M21&gt;=L21)</formula1>
    </dataValidation>
    <dataValidation errorStyle="warning" operator="greaterThanOrEqual" allowBlank="1" showInputMessage="1" showErrorMessage="1" errorTitle="Warning" error="New Business should normally be a deficit (positive)" sqref="H29:H55" xr:uid="{00000000-0002-0000-0B00-000016000000}"/>
  </dataValidations>
  <pageMargins left="0.70866141732283472" right="0.70866141732283472" top="0.74803149606299213" bottom="0.74803149606299213" header="0.31496062992125984" footer="0.31496062992125984"/>
  <pageSetup paperSize="9" scale="36" fitToHeight="0" orientation="portrait" verticalDpi="90" r:id="rId1"/>
  <headerFooter scaleWithDoc="0">
    <oddHeader>&amp;R&amp;F</oddHeader>
    <oddFooter>&amp;L&amp;D &amp;T&amp;RPage &amp;P of &amp;N&amp;C&amp;1#&amp;"Calibri"&amp;10&amp;K000000Classification: 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pageSetUpPr fitToPage="1"/>
  </sheetPr>
  <dimension ref="B1:J52"/>
  <sheetViews>
    <sheetView zoomScaleNormal="10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2" width="11.85546875" style="349" customWidth="1"/>
    <col min="3" max="3" width="11.85546875" style="352" customWidth="1"/>
    <col min="4" max="5" width="28" style="348" customWidth="1"/>
    <col min="6" max="6" width="9.7109375" style="348" customWidth="1"/>
    <col min="7" max="8" width="44.28515625" style="348" customWidth="1"/>
    <col min="9" max="9" width="40.7109375" style="348" customWidth="1"/>
    <col min="10" max="10" width="12.7109375" style="347" customWidth="1"/>
    <col min="11" max="16384" width="9.140625" style="347"/>
  </cols>
  <sheetData>
    <row r="1" spans="2:10" x14ac:dyDescent="0.25">
      <c r="B1" s="347"/>
    </row>
    <row r="2" spans="2:10" ht="48" customHeight="1" x14ac:dyDescent="0.25">
      <c r="B2" s="815" t="s">
        <v>846</v>
      </c>
      <c r="C2" s="815"/>
      <c r="D2" s="815"/>
      <c r="E2" s="815"/>
      <c r="F2" s="815"/>
      <c r="G2" s="815"/>
      <c r="H2" s="815"/>
      <c r="I2" s="815"/>
      <c r="J2" s="815"/>
    </row>
    <row r="3" spans="2:10" ht="32.25" customHeight="1" x14ac:dyDescent="0.25">
      <c r="B3" s="350" t="s">
        <v>1386</v>
      </c>
      <c r="C3" s="350" t="s">
        <v>707</v>
      </c>
      <c r="D3" s="350" t="s">
        <v>1301</v>
      </c>
      <c r="E3" s="350" t="s">
        <v>545</v>
      </c>
      <c r="F3" s="350" t="s">
        <v>546</v>
      </c>
      <c r="G3" s="350" t="s">
        <v>547</v>
      </c>
      <c r="H3" s="709" t="s">
        <v>3083</v>
      </c>
      <c r="I3" s="350" t="s">
        <v>428</v>
      </c>
      <c r="J3" s="350" t="s">
        <v>55</v>
      </c>
    </row>
    <row r="4" spans="2:10" ht="57.75" customHeight="1" x14ac:dyDescent="0.25">
      <c r="B4" s="357" t="s">
        <v>1717</v>
      </c>
      <c r="C4" s="357" t="s">
        <v>1746</v>
      </c>
      <c r="D4" s="358" t="s">
        <v>832</v>
      </c>
      <c r="E4" s="358" t="s">
        <v>2193</v>
      </c>
      <c r="F4" s="357"/>
      <c r="G4" s="358"/>
      <c r="H4" s="358"/>
      <c r="I4" s="477" t="s">
        <v>3324</v>
      </c>
      <c r="J4" s="551" t="s">
        <v>1304</v>
      </c>
    </row>
    <row r="5" spans="2:10" ht="57.75" customHeight="1" x14ac:dyDescent="0.25">
      <c r="B5" s="357" t="s">
        <v>1718</v>
      </c>
      <c r="C5" s="357" t="s">
        <v>1748</v>
      </c>
      <c r="D5" s="358" t="s">
        <v>832</v>
      </c>
      <c r="E5" s="358" t="s">
        <v>2194</v>
      </c>
      <c r="F5" s="357"/>
      <c r="G5" s="358"/>
      <c r="H5" s="358"/>
      <c r="I5" s="477" t="s">
        <v>3324</v>
      </c>
      <c r="J5" s="551" t="s">
        <v>1304</v>
      </c>
    </row>
    <row r="6" spans="2:10" ht="57.75" customHeight="1" x14ac:dyDescent="0.25">
      <c r="B6" s="357" t="s">
        <v>1749</v>
      </c>
      <c r="C6" s="357" t="s">
        <v>1751</v>
      </c>
      <c r="D6" s="358" t="s">
        <v>841</v>
      </c>
      <c r="E6" s="358" t="s">
        <v>2194</v>
      </c>
      <c r="F6" s="357"/>
      <c r="G6" s="358"/>
      <c r="H6" s="358"/>
      <c r="I6" s="477" t="s">
        <v>3324</v>
      </c>
      <c r="J6" s="551" t="s">
        <v>1304</v>
      </c>
    </row>
    <row r="7" spans="2:10" ht="57.75" customHeight="1" x14ac:dyDescent="0.25">
      <c r="B7" s="357" t="s">
        <v>1457</v>
      </c>
      <c r="C7" s="357" t="s">
        <v>548</v>
      </c>
      <c r="D7" s="358" t="s">
        <v>755</v>
      </c>
      <c r="E7" s="358" t="s">
        <v>756</v>
      </c>
      <c r="F7" s="357" t="s">
        <v>551</v>
      </c>
      <c r="G7" s="358" t="s">
        <v>757</v>
      </c>
      <c r="H7" s="358"/>
      <c r="I7" s="477"/>
      <c r="J7" s="551" t="s">
        <v>1304</v>
      </c>
    </row>
    <row r="8" spans="2:10" ht="57.75" customHeight="1" x14ac:dyDescent="0.25">
      <c r="B8" s="357" t="s">
        <v>1463</v>
      </c>
      <c r="C8" s="357" t="s">
        <v>554</v>
      </c>
      <c r="D8" s="358" t="s">
        <v>769</v>
      </c>
      <c r="E8" s="358" t="s">
        <v>756</v>
      </c>
      <c r="F8" s="357" t="s">
        <v>551</v>
      </c>
      <c r="G8" s="358" t="s">
        <v>770</v>
      </c>
      <c r="H8" s="358"/>
      <c r="I8" s="477"/>
      <c r="J8" s="551" t="s">
        <v>1304</v>
      </c>
    </row>
    <row r="9" spans="2:10" ht="57.75" customHeight="1" x14ac:dyDescent="0.25">
      <c r="B9" s="357" t="s">
        <v>1469</v>
      </c>
      <c r="C9" s="357" t="s">
        <v>714</v>
      </c>
      <c r="D9" s="358" t="s">
        <v>780</v>
      </c>
      <c r="E9" s="358" t="s">
        <v>756</v>
      </c>
      <c r="F9" s="357" t="s">
        <v>551</v>
      </c>
      <c r="G9" s="358" t="s">
        <v>781</v>
      </c>
      <c r="H9" s="358"/>
      <c r="I9" s="477"/>
      <c r="J9" s="495" t="s">
        <v>1304</v>
      </c>
    </row>
    <row r="10" spans="2:10" ht="57.75" customHeight="1" x14ac:dyDescent="0.25">
      <c r="B10" s="357" t="s">
        <v>1473</v>
      </c>
      <c r="C10" s="357" t="s">
        <v>612</v>
      </c>
      <c r="D10" s="358" t="s">
        <v>788</v>
      </c>
      <c r="E10" s="358" t="s">
        <v>756</v>
      </c>
      <c r="F10" s="357" t="s">
        <v>551</v>
      </c>
      <c r="G10" s="358" t="s">
        <v>789</v>
      </c>
      <c r="H10" s="358"/>
      <c r="I10" s="477"/>
      <c r="J10" s="495" t="s">
        <v>1304</v>
      </c>
    </row>
    <row r="11" spans="2:10" ht="57.75" customHeight="1" x14ac:dyDescent="0.25">
      <c r="B11" s="357" t="s">
        <v>1477</v>
      </c>
      <c r="C11" s="357" t="s">
        <v>720</v>
      </c>
      <c r="D11" s="358" t="s">
        <v>796</v>
      </c>
      <c r="E11" s="358" t="s">
        <v>756</v>
      </c>
      <c r="F11" s="357" t="s">
        <v>551</v>
      </c>
      <c r="G11" s="358" t="s">
        <v>797</v>
      </c>
      <c r="H11" s="358"/>
      <c r="I11" s="477"/>
      <c r="J11" s="495" t="s">
        <v>1304</v>
      </c>
    </row>
    <row r="12" spans="2:10" ht="57.75" customHeight="1" x14ac:dyDescent="0.25">
      <c r="B12" s="357" t="s">
        <v>1481</v>
      </c>
      <c r="C12" s="357" t="s">
        <v>628</v>
      </c>
      <c r="D12" s="358" t="s">
        <v>804</v>
      </c>
      <c r="E12" s="358" t="s">
        <v>756</v>
      </c>
      <c r="F12" s="357" t="s">
        <v>551</v>
      </c>
      <c r="G12" s="358" t="s">
        <v>805</v>
      </c>
      <c r="H12" s="358"/>
      <c r="I12" s="477"/>
      <c r="J12" s="495" t="s">
        <v>1304</v>
      </c>
    </row>
    <row r="13" spans="2:10" ht="57.75" customHeight="1" x14ac:dyDescent="0.25">
      <c r="B13" s="357" t="s">
        <v>1458</v>
      </c>
      <c r="C13" s="357" t="s">
        <v>64</v>
      </c>
      <c r="D13" s="358" t="s">
        <v>758</v>
      </c>
      <c r="E13" s="358" t="s">
        <v>756</v>
      </c>
      <c r="F13" s="357" t="s">
        <v>551</v>
      </c>
      <c r="G13" s="358" t="s">
        <v>759</v>
      </c>
      <c r="H13" s="358"/>
      <c r="I13" s="477"/>
      <c r="J13" s="551" t="s">
        <v>1304</v>
      </c>
    </row>
    <row r="14" spans="2:10" ht="57.75" customHeight="1" x14ac:dyDescent="0.25">
      <c r="B14" s="357" t="s">
        <v>1483</v>
      </c>
      <c r="C14" s="357" t="s">
        <v>642</v>
      </c>
      <c r="D14" s="358" t="s">
        <v>808</v>
      </c>
      <c r="E14" s="358" t="s">
        <v>756</v>
      </c>
      <c r="F14" s="357" t="s">
        <v>551</v>
      </c>
      <c r="G14" s="358" t="s">
        <v>809</v>
      </c>
      <c r="H14" s="358"/>
      <c r="I14" s="477"/>
      <c r="J14" s="495" t="s">
        <v>1304</v>
      </c>
    </row>
    <row r="15" spans="2:10" ht="57.75" customHeight="1" x14ac:dyDescent="0.25">
      <c r="B15" s="357" t="s">
        <v>1460</v>
      </c>
      <c r="C15" s="357" t="s">
        <v>560</v>
      </c>
      <c r="D15" s="358" t="s">
        <v>762</v>
      </c>
      <c r="E15" s="358" t="s">
        <v>756</v>
      </c>
      <c r="F15" s="357" t="s">
        <v>551</v>
      </c>
      <c r="G15" s="358" t="s">
        <v>763</v>
      </c>
      <c r="H15" s="358"/>
      <c r="I15" s="477"/>
      <c r="J15" s="551" t="s">
        <v>1304</v>
      </c>
    </row>
    <row r="16" spans="2:10" ht="57.75" customHeight="1" x14ac:dyDescent="0.25">
      <c r="B16" s="357" t="s">
        <v>1485</v>
      </c>
      <c r="C16" s="357" t="s">
        <v>648</v>
      </c>
      <c r="D16" s="358" t="s">
        <v>812</v>
      </c>
      <c r="E16" s="358" t="s">
        <v>756</v>
      </c>
      <c r="F16" s="357" t="s">
        <v>551</v>
      </c>
      <c r="G16" s="358" t="s">
        <v>813</v>
      </c>
      <c r="H16" s="358"/>
      <c r="I16" s="477"/>
      <c r="J16" s="551" t="s">
        <v>1304</v>
      </c>
    </row>
    <row r="17" spans="2:10" ht="57.75" customHeight="1" x14ac:dyDescent="0.25">
      <c r="B17" s="357" t="s">
        <v>1485</v>
      </c>
      <c r="C17" s="357" t="s">
        <v>648</v>
      </c>
      <c r="D17" s="358" t="s">
        <v>812</v>
      </c>
      <c r="E17" s="358" t="s">
        <v>756</v>
      </c>
      <c r="F17" s="357" t="s">
        <v>551</v>
      </c>
      <c r="G17" s="358" t="s">
        <v>813</v>
      </c>
      <c r="H17" s="358"/>
      <c r="I17" s="477"/>
      <c r="J17" s="551" t="s">
        <v>1304</v>
      </c>
    </row>
    <row r="18" spans="2:10" ht="57.75" customHeight="1" x14ac:dyDescent="0.25">
      <c r="B18" s="357" t="s">
        <v>1461</v>
      </c>
      <c r="C18" s="357" t="s">
        <v>764</v>
      </c>
      <c r="D18" s="358" t="s">
        <v>765</v>
      </c>
      <c r="E18" s="358" t="s">
        <v>756</v>
      </c>
      <c r="F18" s="357" t="s">
        <v>551</v>
      </c>
      <c r="G18" s="358" t="s">
        <v>766</v>
      </c>
      <c r="H18" s="358"/>
      <c r="I18" s="477"/>
      <c r="J18" s="551" t="s">
        <v>1304</v>
      </c>
    </row>
    <row r="19" spans="2:10" ht="57.75" customHeight="1" x14ac:dyDescent="0.25">
      <c r="B19" s="357" t="s">
        <v>1488</v>
      </c>
      <c r="C19" s="357" t="s">
        <v>653</v>
      </c>
      <c r="D19" s="358" t="s">
        <v>818</v>
      </c>
      <c r="E19" s="358" t="s">
        <v>756</v>
      </c>
      <c r="F19" s="357" t="s">
        <v>551</v>
      </c>
      <c r="G19" s="358" t="s">
        <v>819</v>
      </c>
      <c r="H19" s="358"/>
      <c r="I19" s="477"/>
      <c r="J19" s="551" t="s">
        <v>1304</v>
      </c>
    </row>
    <row r="20" spans="2:10" ht="57.75" customHeight="1" x14ac:dyDescent="0.25">
      <c r="B20" s="357" t="s">
        <v>1497</v>
      </c>
      <c r="C20" s="357" t="s">
        <v>149</v>
      </c>
      <c r="D20" s="358" t="s">
        <v>843</v>
      </c>
      <c r="E20" s="358" t="s">
        <v>844</v>
      </c>
      <c r="F20" s="357" t="s">
        <v>551</v>
      </c>
      <c r="G20" s="358" t="s">
        <v>845</v>
      </c>
      <c r="H20" s="358" t="s">
        <v>3178</v>
      </c>
      <c r="I20" s="477"/>
      <c r="J20" s="551" t="s">
        <v>1304</v>
      </c>
    </row>
    <row r="21" spans="2:10" ht="57.75" customHeight="1" x14ac:dyDescent="0.25">
      <c r="B21" s="357" t="s">
        <v>1466</v>
      </c>
      <c r="C21" s="357" t="s">
        <v>568</v>
      </c>
      <c r="D21" s="358" t="s">
        <v>773</v>
      </c>
      <c r="E21" s="358" t="s">
        <v>729</v>
      </c>
      <c r="F21" s="357" t="s">
        <v>551</v>
      </c>
      <c r="G21" s="358" t="s">
        <v>775</v>
      </c>
      <c r="H21" s="358" t="s">
        <v>3110</v>
      </c>
      <c r="I21" s="477"/>
      <c r="J21" s="495" t="s">
        <v>1304</v>
      </c>
    </row>
    <row r="22" spans="2:10" ht="57.75" customHeight="1" x14ac:dyDescent="0.25">
      <c r="B22" s="357" t="s">
        <v>1470</v>
      </c>
      <c r="C22" s="357" t="s">
        <v>714</v>
      </c>
      <c r="D22" s="358" t="s">
        <v>780</v>
      </c>
      <c r="E22" s="358" t="s">
        <v>731</v>
      </c>
      <c r="F22" s="357" t="s">
        <v>551</v>
      </c>
      <c r="G22" s="358" t="s">
        <v>782</v>
      </c>
      <c r="H22" s="358" t="s">
        <v>3111</v>
      </c>
      <c r="I22" s="477"/>
      <c r="J22" s="495" t="s">
        <v>1304</v>
      </c>
    </row>
    <row r="23" spans="2:10" ht="57.75" customHeight="1" x14ac:dyDescent="0.25">
      <c r="B23" s="357" t="s">
        <v>1474</v>
      </c>
      <c r="C23" s="357" t="s">
        <v>612</v>
      </c>
      <c r="D23" s="358" t="s">
        <v>788</v>
      </c>
      <c r="E23" s="358" t="s">
        <v>733</v>
      </c>
      <c r="F23" s="357" t="s">
        <v>551</v>
      </c>
      <c r="G23" s="358" t="s">
        <v>790</v>
      </c>
      <c r="H23" s="358" t="s">
        <v>3112</v>
      </c>
      <c r="I23" s="477"/>
      <c r="J23" s="495" t="s">
        <v>1304</v>
      </c>
    </row>
    <row r="24" spans="2:10" ht="57.75" customHeight="1" x14ac:dyDescent="0.25">
      <c r="B24" s="357" t="s">
        <v>1478</v>
      </c>
      <c r="C24" s="357" t="s">
        <v>720</v>
      </c>
      <c r="D24" s="358" t="s">
        <v>796</v>
      </c>
      <c r="E24" s="358" t="s">
        <v>735</v>
      </c>
      <c r="F24" s="357" t="s">
        <v>551</v>
      </c>
      <c r="G24" s="358" t="s">
        <v>798</v>
      </c>
      <c r="H24" s="358" t="s">
        <v>3113</v>
      </c>
      <c r="I24" s="477"/>
      <c r="J24" s="495" t="s">
        <v>1304</v>
      </c>
    </row>
    <row r="25" spans="2:10" ht="57.75" customHeight="1" x14ac:dyDescent="0.25">
      <c r="B25" s="357" t="s">
        <v>1482</v>
      </c>
      <c r="C25" s="357" t="s">
        <v>628</v>
      </c>
      <c r="D25" s="358" t="s">
        <v>804</v>
      </c>
      <c r="E25" s="358" t="s">
        <v>806</v>
      </c>
      <c r="F25" s="357" t="s">
        <v>551</v>
      </c>
      <c r="G25" s="358" t="s">
        <v>807</v>
      </c>
      <c r="H25" s="358" t="s">
        <v>3120</v>
      </c>
      <c r="I25" s="477"/>
      <c r="J25" s="495" t="s">
        <v>1304</v>
      </c>
    </row>
    <row r="26" spans="2:10" ht="57.75" customHeight="1" x14ac:dyDescent="0.25">
      <c r="B26" s="357" t="s">
        <v>1486</v>
      </c>
      <c r="C26" s="357" t="s">
        <v>648</v>
      </c>
      <c r="D26" s="358" t="s">
        <v>812</v>
      </c>
      <c r="E26" s="358" t="s">
        <v>814</v>
      </c>
      <c r="F26" s="357" t="s">
        <v>558</v>
      </c>
      <c r="G26" s="358" t="s">
        <v>815</v>
      </c>
      <c r="H26" s="358" t="s">
        <v>3121</v>
      </c>
      <c r="I26" s="477"/>
      <c r="J26" s="551" t="s">
        <v>1304</v>
      </c>
    </row>
    <row r="27" spans="2:10" ht="57.75" customHeight="1" x14ac:dyDescent="0.25">
      <c r="B27" s="357" t="s">
        <v>1489</v>
      </c>
      <c r="C27" s="357" t="s">
        <v>653</v>
      </c>
      <c r="D27" s="358" t="s">
        <v>818</v>
      </c>
      <c r="E27" s="358" t="s">
        <v>820</v>
      </c>
      <c r="F27" s="357" t="s">
        <v>558</v>
      </c>
      <c r="G27" s="358" t="s">
        <v>821</v>
      </c>
      <c r="H27" s="358" t="s">
        <v>3122</v>
      </c>
      <c r="I27" s="477"/>
      <c r="J27" s="551" t="s">
        <v>1304</v>
      </c>
    </row>
    <row r="28" spans="2:10" ht="57.75" customHeight="1" x14ac:dyDescent="0.25">
      <c r="B28" s="357" t="s">
        <v>1459</v>
      </c>
      <c r="C28" s="357" t="s">
        <v>64</v>
      </c>
      <c r="D28" s="358" t="s">
        <v>758</v>
      </c>
      <c r="E28" s="358" t="s">
        <v>760</v>
      </c>
      <c r="F28" s="357" t="s">
        <v>558</v>
      </c>
      <c r="G28" s="358" t="s">
        <v>761</v>
      </c>
      <c r="H28" s="358" t="s">
        <v>3261</v>
      </c>
      <c r="I28" s="477"/>
      <c r="J28" s="551" t="s">
        <v>1304</v>
      </c>
    </row>
    <row r="29" spans="2:10" ht="57.75" customHeight="1" x14ac:dyDescent="0.25">
      <c r="B29" s="357" t="s">
        <v>1462</v>
      </c>
      <c r="C29" s="357" t="s">
        <v>764</v>
      </c>
      <c r="D29" s="358" t="s">
        <v>765</v>
      </c>
      <c r="E29" s="358" t="s">
        <v>767</v>
      </c>
      <c r="F29" s="357" t="s">
        <v>558</v>
      </c>
      <c r="G29" s="358" t="s">
        <v>768</v>
      </c>
      <c r="H29" s="358" t="s">
        <v>3262</v>
      </c>
      <c r="I29" s="477"/>
      <c r="J29" s="551" t="s">
        <v>1304</v>
      </c>
    </row>
    <row r="30" spans="2:10" ht="57.75" customHeight="1" x14ac:dyDescent="0.25">
      <c r="B30" s="357" t="s">
        <v>1464</v>
      </c>
      <c r="C30" s="357" t="s">
        <v>564</v>
      </c>
      <c r="D30" s="358" t="s">
        <v>771</v>
      </c>
      <c r="E30" s="358" t="s">
        <v>756</v>
      </c>
      <c r="F30" s="357" t="s">
        <v>551</v>
      </c>
      <c r="G30" s="358" t="s">
        <v>772</v>
      </c>
      <c r="H30" s="358"/>
      <c r="I30" s="477"/>
      <c r="J30" s="551" t="s">
        <v>1304</v>
      </c>
    </row>
    <row r="31" spans="2:10" ht="57.75" customHeight="1" x14ac:dyDescent="0.25">
      <c r="B31" s="357" t="s">
        <v>1465</v>
      </c>
      <c r="C31" s="357" t="s">
        <v>568</v>
      </c>
      <c r="D31" s="358" t="s">
        <v>773</v>
      </c>
      <c r="E31" s="358" t="s">
        <v>756</v>
      </c>
      <c r="F31" s="357" t="s">
        <v>551</v>
      </c>
      <c r="G31" s="358" t="s">
        <v>774</v>
      </c>
      <c r="H31" s="358"/>
      <c r="I31" s="477"/>
      <c r="J31" s="551" t="s">
        <v>1304</v>
      </c>
    </row>
    <row r="32" spans="2:10" ht="57.75" customHeight="1" x14ac:dyDescent="0.25">
      <c r="B32" s="357" t="s">
        <v>1467</v>
      </c>
      <c r="C32" s="357" t="s">
        <v>586</v>
      </c>
      <c r="D32" s="358" t="s">
        <v>776</v>
      </c>
      <c r="E32" s="358" t="s">
        <v>777</v>
      </c>
      <c r="F32" s="357" t="s">
        <v>551</v>
      </c>
      <c r="G32" s="358" t="s">
        <v>778</v>
      </c>
      <c r="H32" s="358" t="s">
        <v>3123</v>
      </c>
      <c r="I32" s="477"/>
      <c r="J32" s="495" t="s">
        <v>1304</v>
      </c>
    </row>
    <row r="33" spans="2:10" ht="57.75" customHeight="1" x14ac:dyDescent="0.25">
      <c r="B33" s="357" t="s">
        <v>1468</v>
      </c>
      <c r="C33" s="357" t="s">
        <v>586</v>
      </c>
      <c r="D33" s="358" t="s">
        <v>776</v>
      </c>
      <c r="E33" s="358" t="s">
        <v>756</v>
      </c>
      <c r="F33" s="357" t="s">
        <v>551</v>
      </c>
      <c r="G33" s="358" t="s">
        <v>779</v>
      </c>
      <c r="H33" s="358"/>
      <c r="I33" s="477"/>
      <c r="J33" s="495" t="s">
        <v>1304</v>
      </c>
    </row>
    <row r="34" spans="2:10" ht="57.75" customHeight="1" x14ac:dyDescent="0.25">
      <c r="B34" s="357" t="s">
        <v>1471</v>
      </c>
      <c r="C34" s="357" t="s">
        <v>783</v>
      </c>
      <c r="D34" s="358" t="s">
        <v>784</v>
      </c>
      <c r="E34" s="358" t="s">
        <v>756</v>
      </c>
      <c r="F34" s="357" t="s">
        <v>551</v>
      </c>
      <c r="G34" s="358" t="s">
        <v>785</v>
      </c>
      <c r="H34" s="358"/>
      <c r="I34" s="477"/>
      <c r="J34" s="495" t="s">
        <v>1304</v>
      </c>
    </row>
    <row r="35" spans="2:10" ht="57.75" customHeight="1" x14ac:dyDescent="0.25">
      <c r="B35" s="357" t="s">
        <v>1472</v>
      </c>
      <c r="C35" s="357" t="s">
        <v>783</v>
      </c>
      <c r="D35" s="358" t="s">
        <v>784</v>
      </c>
      <c r="E35" s="358" t="s">
        <v>786</v>
      </c>
      <c r="F35" s="357" t="s">
        <v>551</v>
      </c>
      <c r="G35" s="358" t="s">
        <v>787</v>
      </c>
      <c r="H35" s="358" t="s">
        <v>3124</v>
      </c>
      <c r="I35" s="477"/>
      <c r="J35" s="495" t="s">
        <v>1304</v>
      </c>
    </row>
    <row r="36" spans="2:10" ht="57.75" customHeight="1" x14ac:dyDescent="0.25">
      <c r="B36" s="357" t="s">
        <v>1475</v>
      </c>
      <c r="C36" s="357" t="s">
        <v>791</v>
      </c>
      <c r="D36" s="358" t="s">
        <v>792</v>
      </c>
      <c r="E36" s="358" t="s">
        <v>756</v>
      </c>
      <c r="F36" s="357" t="s">
        <v>551</v>
      </c>
      <c r="G36" s="358" t="s">
        <v>793</v>
      </c>
      <c r="H36" s="358"/>
      <c r="I36" s="477"/>
      <c r="J36" s="495" t="s">
        <v>1304</v>
      </c>
    </row>
    <row r="37" spans="2:10" ht="57.75" customHeight="1" x14ac:dyDescent="0.25">
      <c r="B37" s="357" t="s">
        <v>1476</v>
      </c>
      <c r="C37" s="357" t="s">
        <v>791</v>
      </c>
      <c r="D37" s="358" t="s">
        <v>792</v>
      </c>
      <c r="E37" s="358" t="s">
        <v>794</v>
      </c>
      <c r="F37" s="357" t="s">
        <v>551</v>
      </c>
      <c r="G37" s="358" t="s">
        <v>795</v>
      </c>
      <c r="H37" s="358" t="s">
        <v>3125</v>
      </c>
      <c r="I37" s="477"/>
      <c r="J37" s="495" t="s">
        <v>1304</v>
      </c>
    </row>
    <row r="38" spans="2:10" ht="57.75" customHeight="1" x14ac:dyDescent="0.25">
      <c r="B38" s="357" t="s">
        <v>1479</v>
      </c>
      <c r="C38" s="357" t="s">
        <v>799</v>
      </c>
      <c r="D38" s="358" t="s">
        <v>800</v>
      </c>
      <c r="E38" s="358" t="s">
        <v>756</v>
      </c>
      <c r="F38" s="357" t="s">
        <v>551</v>
      </c>
      <c r="G38" s="358" t="s">
        <v>801</v>
      </c>
      <c r="H38" s="358"/>
      <c r="I38" s="477"/>
      <c r="J38" s="495" t="s">
        <v>1304</v>
      </c>
    </row>
    <row r="39" spans="2:10" ht="57.75" customHeight="1" x14ac:dyDescent="0.25">
      <c r="B39" s="357" t="s">
        <v>1480</v>
      </c>
      <c r="C39" s="357" t="s">
        <v>799</v>
      </c>
      <c r="D39" s="358" t="s">
        <v>800</v>
      </c>
      <c r="E39" s="358" t="s">
        <v>802</v>
      </c>
      <c r="F39" s="357" t="s">
        <v>551</v>
      </c>
      <c r="G39" s="358" t="s">
        <v>803</v>
      </c>
      <c r="H39" s="358" t="s">
        <v>3126</v>
      </c>
      <c r="I39" s="477"/>
      <c r="J39" s="495" t="s">
        <v>1304</v>
      </c>
    </row>
    <row r="40" spans="2:10" ht="57.75" customHeight="1" x14ac:dyDescent="0.25">
      <c r="B40" s="357" t="s">
        <v>1484</v>
      </c>
      <c r="C40" s="357" t="s">
        <v>642</v>
      </c>
      <c r="D40" s="358" t="s">
        <v>808</v>
      </c>
      <c r="E40" s="358" t="s">
        <v>810</v>
      </c>
      <c r="F40" s="357" t="s">
        <v>558</v>
      </c>
      <c r="G40" s="358" t="s">
        <v>811</v>
      </c>
      <c r="H40" s="358" t="s">
        <v>3127</v>
      </c>
      <c r="I40" s="477"/>
      <c r="J40" s="551" t="s">
        <v>1304</v>
      </c>
    </row>
    <row r="41" spans="2:10" ht="57.75" customHeight="1" x14ac:dyDescent="0.25">
      <c r="B41" s="357" t="s">
        <v>1487</v>
      </c>
      <c r="C41" s="357" t="s">
        <v>648</v>
      </c>
      <c r="D41" s="358" t="s">
        <v>812</v>
      </c>
      <c r="E41" s="358" t="s">
        <v>816</v>
      </c>
      <c r="F41" s="357" t="s">
        <v>551</v>
      </c>
      <c r="G41" s="358" t="s">
        <v>817</v>
      </c>
      <c r="H41" s="358" t="s">
        <v>3128</v>
      </c>
      <c r="I41" s="477"/>
      <c r="J41" s="551" t="s">
        <v>1304</v>
      </c>
    </row>
    <row r="42" spans="2:10" ht="57.75" customHeight="1" x14ac:dyDescent="0.25">
      <c r="B42" s="357" t="s">
        <v>1490</v>
      </c>
      <c r="C42" s="357" t="s">
        <v>723</v>
      </c>
      <c r="D42" s="358" t="s">
        <v>822</v>
      </c>
      <c r="E42" s="358" t="s">
        <v>756</v>
      </c>
      <c r="F42" s="357" t="s">
        <v>551</v>
      </c>
      <c r="G42" s="358" t="s">
        <v>823</v>
      </c>
      <c r="H42" s="358"/>
      <c r="I42" s="477"/>
      <c r="J42" s="551" t="s">
        <v>1304</v>
      </c>
    </row>
    <row r="43" spans="2:10" ht="57.75" customHeight="1" x14ac:dyDescent="0.25">
      <c r="B43" s="357" t="s">
        <v>1491</v>
      </c>
      <c r="C43" s="357" t="s">
        <v>723</v>
      </c>
      <c r="D43" s="358" t="s">
        <v>822</v>
      </c>
      <c r="E43" s="358" t="s">
        <v>737</v>
      </c>
      <c r="F43" s="357" t="s">
        <v>551</v>
      </c>
      <c r="G43" s="358" t="s">
        <v>824</v>
      </c>
      <c r="H43" s="358" t="s">
        <v>3114</v>
      </c>
      <c r="I43" s="477"/>
      <c r="J43" s="551" t="s">
        <v>1304</v>
      </c>
    </row>
    <row r="44" spans="2:10" ht="57.75" customHeight="1" x14ac:dyDescent="0.25">
      <c r="B44" s="357" t="s">
        <v>1492</v>
      </c>
      <c r="C44" s="357" t="s">
        <v>825</v>
      </c>
      <c r="D44" s="358" t="s">
        <v>826</v>
      </c>
      <c r="E44" s="358" t="s">
        <v>756</v>
      </c>
      <c r="F44" s="357" t="s">
        <v>551</v>
      </c>
      <c r="G44" s="358" t="s">
        <v>827</v>
      </c>
      <c r="H44" s="358"/>
      <c r="I44" s="477"/>
      <c r="J44" s="551" t="s">
        <v>1304</v>
      </c>
    </row>
    <row r="45" spans="2:10" ht="57.75" customHeight="1" x14ac:dyDescent="0.25">
      <c r="B45" s="357" t="s">
        <v>1493</v>
      </c>
      <c r="C45" s="357" t="s">
        <v>825</v>
      </c>
      <c r="D45" s="358" t="s">
        <v>826</v>
      </c>
      <c r="E45" s="358" t="s">
        <v>828</v>
      </c>
      <c r="F45" s="357" t="s">
        <v>551</v>
      </c>
      <c r="G45" s="358" t="s">
        <v>829</v>
      </c>
      <c r="H45" s="358" t="s">
        <v>3129</v>
      </c>
      <c r="I45" s="477"/>
      <c r="J45" s="551" t="s">
        <v>1304</v>
      </c>
    </row>
    <row r="46" spans="2:10" ht="57.75" customHeight="1" x14ac:dyDescent="0.25">
      <c r="B46" s="357" t="s">
        <v>1494</v>
      </c>
      <c r="C46" s="357" t="s">
        <v>825</v>
      </c>
      <c r="D46" s="358" t="s">
        <v>826</v>
      </c>
      <c r="E46" s="358" t="s">
        <v>830</v>
      </c>
      <c r="F46" s="357" t="s">
        <v>558</v>
      </c>
      <c r="G46" s="358" t="s">
        <v>831</v>
      </c>
      <c r="H46" s="358" t="s">
        <v>3130</v>
      </c>
      <c r="I46" s="477"/>
      <c r="J46" s="551" t="s">
        <v>1304</v>
      </c>
    </row>
    <row r="47" spans="2:10" ht="57.75" customHeight="1" x14ac:dyDescent="0.25">
      <c r="B47" s="357" t="s">
        <v>2180</v>
      </c>
      <c r="C47" s="357" t="s">
        <v>833</v>
      </c>
      <c r="D47" s="358" t="s">
        <v>834</v>
      </c>
      <c r="E47" s="358" t="s">
        <v>2390</v>
      </c>
      <c r="F47" s="357" t="s">
        <v>551</v>
      </c>
      <c r="G47" s="358" t="s">
        <v>835</v>
      </c>
      <c r="H47" s="358"/>
      <c r="I47" s="477" t="s">
        <v>2569</v>
      </c>
      <c r="J47" s="551" t="s">
        <v>1304</v>
      </c>
    </row>
    <row r="48" spans="2:10" ht="57.75" customHeight="1" x14ac:dyDescent="0.25">
      <c r="B48" s="357" t="s">
        <v>2181</v>
      </c>
      <c r="C48" s="357" t="s">
        <v>2600</v>
      </c>
      <c r="D48" s="358" t="s">
        <v>2623</v>
      </c>
      <c r="E48" s="358" t="s">
        <v>2391</v>
      </c>
      <c r="F48" s="357" t="s">
        <v>551</v>
      </c>
      <c r="G48" s="358" t="s">
        <v>835</v>
      </c>
      <c r="H48" s="358"/>
      <c r="I48" s="477"/>
      <c r="J48" s="551" t="s">
        <v>1304</v>
      </c>
    </row>
    <row r="49" spans="2:10" ht="57.75" customHeight="1" x14ac:dyDescent="0.25">
      <c r="B49" s="357" t="s">
        <v>1495</v>
      </c>
      <c r="C49" s="572" t="s">
        <v>836</v>
      </c>
      <c r="D49" s="358" t="s">
        <v>152</v>
      </c>
      <c r="E49" s="358" t="s">
        <v>837</v>
      </c>
      <c r="F49" s="357" t="s">
        <v>558</v>
      </c>
      <c r="G49" s="358" t="s">
        <v>838</v>
      </c>
      <c r="H49" s="358"/>
      <c r="I49" s="477" t="s">
        <v>2569</v>
      </c>
      <c r="J49" s="551" t="s">
        <v>1304</v>
      </c>
    </row>
    <row r="50" spans="2:10" ht="57.75" customHeight="1" x14ac:dyDescent="0.25">
      <c r="B50" s="357" t="s">
        <v>1498</v>
      </c>
      <c r="C50" s="572" t="s">
        <v>1747</v>
      </c>
      <c r="D50" s="358" t="s">
        <v>152</v>
      </c>
      <c r="E50" s="358" t="s">
        <v>2392</v>
      </c>
      <c r="F50" s="357" t="s">
        <v>558</v>
      </c>
      <c r="G50" s="358" t="s">
        <v>839</v>
      </c>
      <c r="H50" s="358"/>
      <c r="I50" s="477" t="s">
        <v>2569</v>
      </c>
      <c r="J50" s="551" t="s">
        <v>1304</v>
      </c>
    </row>
    <row r="51" spans="2:10" ht="57.75" customHeight="1" x14ac:dyDescent="0.25">
      <c r="B51" s="357" t="s">
        <v>1496</v>
      </c>
      <c r="C51" s="357" t="s">
        <v>840</v>
      </c>
      <c r="D51" s="358" t="s">
        <v>841</v>
      </c>
      <c r="E51" s="358" t="s">
        <v>2393</v>
      </c>
      <c r="F51" s="357" t="s">
        <v>558</v>
      </c>
      <c r="G51" s="358" t="s">
        <v>842</v>
      </c>
      <c r="H51" s="358"/>
      <c r="I51" s="477" t="s">
        <v>2569</v>
      </c>
      <c r="J51" s="551" t="s">
        <v>1304</v>
      </c>
    </row>
    <row r="52" spans="2:10" ht="57.75" customHeight="1" x14ac:dyDescent="0.25">
      <c r="B52" s="357" t="s">
        <v>2622</v>
      </c>
      <c r="C52" s="357" t="s">
        <v>840</v>
      </c>
      <c r="D52" s="358" t="s">
        <v>841</v>
      </c>
      <c r="E52" s="358" t="s">
        <v>2394</v>
      </c>
      <c r="F52" s="357" t="s">
        <v>551</v>
      </c>
      <c r="G52" s="358" t="s">
        <v>835</v>
      </c>
      <c r="H52" s="358"/>
      <c r="I52" s="477" t="s">
        <v>2569</v>
      </c>
      <c r="J52" s="551" t="s">
        <v>1304</v>
      </c>
    </row>
  </sheetData>
  <sortState xmlns:xlrd2="http://schemas.microsoft.com/office/spreadsheetml/2017/richdata2" ref="B4:J52">
    <sortCondition ref="B39"/>
  </sortState>
  <mergeCells count="1">
    <mergeCell ref="B2:J2"/>
  </mergeCells>
  <conditionalFormatting sqref="F1 F53:F65506">
    <cfRule type="cellIs" dxfId="1124" priority="46" stopIfTrue="1" operator="equal">
      <formula>"Pre-populated"</formula>
    </cfRule>
    <cfRule type="cellIs" dxfId="1123" priority="47" stopIfTrue="1" operator="equal">
      <formula>"Validation"</formula>
    </cfRule>
  </conditionalFormatting>
  <conditionalFormatting sqref="B3:B43 B53:I998 C30:I31 C23:D23 F23:G23 B51:D52 F52:H52 E47:E51 F51:I51 B47:I47 C5:I19 B49:I50 B48 D48:I48 F44:I44 C4:G4 I4 C20:G22 C24:G29 I20:I29 C33:I34 C32:G32 I32 C36:I36 C35:G35 I35 C38:I38 C37:G37 I37 C42:I42 C39:G41 I39:I41 C43:G43 I43 B45:G46 I45:I46">
    <cfRule type="expression" dxfId="1122" priority="39">
      <formula>OR($J3="New",$J3="Updated")</formula>
    </cfRule>
  </conditionalFormatting>
  <conditionalFormatting sqref="F4:F43 F45:F998">
    <cfRule type="cellIs" dxfId="1121" priority="35" stopIfTrue="1" operator="equal">
      <formula>"Validation"</formula>
    </cfRule>
    <cfRule type="cellIs" dxfId="1120" priority="36" operator="equal">
      <formula>"Pre-populated"</formula>
    </cfRule>
  </conditionalFormatting>
  <conditionalFormatting sqref="J4:J43 J45:J998">
    <cfRule type="cellIs" dxfId="1119" priority="37" operator="equal">
      <formula>"Updated"</formula>
    </cfRule>
    <cfRule type="cellIs" dxfId="1118" priority="38" operator="equal">
      <formula>"New"</formula>
    </cfRule>
  </conditionalFormatting>
  <conditionalFormatting sqref="B1">
    <cfRule type="expression" dxfId="1117" priority="34">
      <formula>OR($J1="New",$J1="Updated")</formula>
    </cfRule>
  </conditionalFormatting>
  <conditionalFormatting sqref="B44:D44">
    <cfRule type="expression" dxfId="1116" priority="33">
      <formula>OR($J44="New",$J44="Updated")</formula>
    </cfRule>
  </conditionalFormatting>
  <conditionalFormatting sqref="F44">
    <cfRule type="cellIs" dxfId="1115" priority="29" stopIfTrue="1" operator="equal">
      <formula>"Validation"</formula>
    </cfRule>
    <cfRule type="cellIs" dxfId="1114" priority="30" operator="equal">
      <formula>"Pre-populated"</formula>
    </cfRule>
  </conditionalFormatting>
  <conditionalFormatting sqref="J44">
    <cfRule type="cellIs" dxfId="1113" priority="31" operator="equal">
      <formula>"Updated"</formula>
    </cfRule>
    <cfRule type="cellIs" dxfId="1112" priority="32" operator="equal">
      <formula>"New"</formula>
    </cfRule>
  </conditionalFormatting>
  <conditionalFormatting sqref="E44">
    <cfRule type="expression" dxfId="1111" priority="26">
      <formula>OR($J44="New",$J44="Updated")</formula>
    </cfRule>
  </conditionalFormatting>
  <conditionalFormatting sqref="E51">
    <cfRule type="expression" dxfId="1110" priority="25">
      <formula>OR($J51="New",$J51="Updated")</formula>
    </cfRule>
  </conditionalFormatting>
  <conditionalFormatting sqref="E23">
    <cfRule type="expression" dxfId="1109" priority="24">
      <formula>OR($J23="New",$J23="Updated")</formula>
    </cfRule>
  </conditionalFormatting>
  <conditionalFormatting sqref="C48">
    <cfRule type="expression" dxfId="1108" priority="21">
      <formula>OR($J48="New",$J48="Updated")</formula>
    </cfRule>
  </conditionalFormatting>
  <conditionalFormatting sqref="I52">
    <cfRule type="expression" dxfId="1107" priority="22">
      <formula>OR($J52="New",$J52="Updated")</formula>
    </cfRule>
  </conditionalFormatting>
  <conditionalFormatting sqref="E52">
    <cfRule type="expression" dxfId="1106" priority="19">
      <formula>OR($J52="New",$J52="Updated")</formula>
    </cfRule>
  </conditionalFormatting>
  <conditionalFormatting sqref="E52">
    <cfRule type="expression" dxfId="1105" priority="20">
      <formula>OR($J52="New",$J52="Updated")</formula>
    </cfRule>
  </conditionalFormatting>
  <conditionalFormatting sqref="H3:H4">
    <cfRule type="expression" dxfId="1104" priority="18">
      <formula>OR($J3="New",$J3="Updated")</formula>
    </cfRule>
  </conditionalFormatting>
  <conditionalFormatting sqref="H20">
    <cfRule type="expression" dxfId="1103" priority="17">
      <formula>OR($J20="New",$J20="Updated")</formula>
    </cfRule>
  </conditionalFormatting>
  <conditionalFormatting sqref="H46">
    <cfRule type="expression" dxfId="1102" priority="1">
      <formula>OR($J46="New",$J46="Updated")</formula>
    </cfRule>
  </conditionalFormatting>
  <conditionalFormatting sqref="H21">
    <cfRule type="expression" dxfId="1101" priority="15">
      <formula>OR($J21="New",$J21="Updated")</formula>
    </cfRule>
  </conditionalFormatting>
  <conditionalFormatting sqref="H22:H25">
    <cfRule type="expression" dxfId="1100" priority="14">
      <formula>OR($J22="New",$J22="Updated")</formula>
    </cfRule>
  </conditionalFormatting>
  <conditionalFormatting sqref="H26">
    <cfRule type="expression" dxfId="1099" priority="13">
      <formula>OR($J26="New",$J26="Updated")</formula>
    </cfRule>
  </conditionalFormatting>
  <conditionalFormatting sqref="H27">
    <cfRule type="expression" dxfId="1098" priority="12">
      <formula>OR($J27="New",$J27="Updated")</formula>
    </cfRule>
  </conditionalFormatting>
  <conditionalFormatting sqref="H28">
    <cfRule type="expression" dxfId="1097" priority="11">
      <formula>OR($J28="New",$J28="Updated")</formula>
    </cfRule>
  </conditionalFormatting>
  <conditionalFormatting sqref="H29">
    <cfRule type="expression" dxfId="1096" priority="10">
      <formula>OR($J29="New",$J29="Updated")</formula>
    </cfRule>
  </conditionalFormatting>
  <conditionalFormatting sqref="H32">
    <cfRule type="expression" dxfId="1095" priority="9">
      <formula>OR($J32="New",$J32="Updated")</formula>
    </cfRule>
  </conditionalFormatting>
  <conditionalFormatting sqref="H35">
    <cfRule type="expression" dxfId="1094" priority="8">
      <formula>OR($J35="New",$J35="Updated")</formula>
    </cfRule>
  </conditionalFormatting>
  <conditionalFormatting sqref="H37">
    <cfRule type="expression" dxfId="1093" priority="7">
      <formula>OR($J37="New",$J37="Updated")</formula>
    </cfRule>
  </conditionalFormatting>
  <conditionalFormatting sqref="H39">
    <cfRule type="expression" dxfId="1092" priority="6">
      <formula>OR($J39="New",$J39="Updated")</formula>
    </cfRule>
  </conditionalFormatting>
  <conditionalFormatting sqref="H40">
    <cfRule type="expression" dxfId="1091" priority="5">
      <formula>OR($J40="New",$J40="Updated")</formula>
    </cfRule>
  </conditionalFormatting>
  <conditionalFormatting sqref="H41">
    <cfRule type="expression" dxfId="1090" priority="4">
      <formula>OR($J41="New",$J41="Updated")</formula>
    </cfRule>
  </conditionalFormatting>
  <conditionalFormatting sqref="H43">
    <cfRule type="expression" dxfId="1089" priority="3">
      <formula>OR($J43="New",$J43="Updated")</formula>
    </cfRule>
  </conditionalFormatting>
  <conditionalFormatting sqref="H45">
    <cfRule type="expression" dxfId="1088" priority="2">
      <formula>OR($J45="New",$J45="Updated")</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C3B4FB-819F-4AFD-A730-C67BDC89EEB5}">
          <x14:formula1>
            <xm:f>RS_ValueSource!$E$41:$E$44</xm:f>
          </x14:formula1>
          <xm:sqref>F4:F52</xm:sqref>
        </x14:dataValidation>
        <x14:dataValidation type="list" allowBlank="1" showInputMessage="1" showErrorMessage="1" xr:uid="{B6E70136-9970-4295-88E8-6541619603B3}">
          <x14:formula1>
            <xm:f>RS_ValueSource!$E$38:$E$40</xm:f>
          </x14:formula1>
          <xm:sqref>J4:J52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V62"/>
  <sheetViews>
    <sheetView showGridLines="0" zoomScaleNormal="100" zoomScaleSheetLayoutView="100" workbookViewId="0"/>
  </sheetViews>
  <sheetFormatPr defaultColWidth="10.42578125" defaultRowHeight="16.5" x14ac:dyDescent="0.3"/>
  <cols>
    <col min="1" max="1" width="2" style="19" customWidth="1"/>
    <col min="2" max="2" width="2.5703125" style="19" customWidth="1"/>
    <col min="3" max="3" width="3.140625" style="19" customWidth="1"/>
    <col min="4" max="4" width="18" style="19" customWidth="1"/>
    <col min="5" max="10" width="21.140625" style="19" customWidth="1"/>
    <col min="11" max="11" width="23.140625" style="19" customWidth="1"/>
    <col min="12" max="18" width="21.140625" style="19" customWidth="1"/>
    <col min="19" max="19" width="26.28515625" style="19" customWidth="1"/>
    <col min="20" max="20" width="21.140625" style="19" customWidth="1"/>
    <col min="21" max="21" width="18" style="19" customWidth="1"/>
    <col min="22" max="22" width="7.7109375" style="19" customWidth="1"/>
    <col min="23" max="16384" width="10.42578125" style="19"/>
  </cols>
  <sheetData>
    <row r="1" spans="1:22" x14ac:dyDescent="0.3">
      <c r="A1" s="3"/>
    </row>
    <row r="2" spans="1:22" x14ac:dyDescent="0.3">
      <c r="A2" s="3"/>
    </row>
    <row r="3" spans="1:22" x14ac:dyDescent="0.3">
      <c r="A3" s="3"/>
    </row>
    <row r="4" spans="1:22" ht="9" customHeight="1" x14ac:dyDescent="0.3">
      <c r="A4" s="3"/>
    </row>
    <row r="5" spans="1:22" ht="29.25" customHeight="1" x14ac:dyDescent="0.3">
      <c r="B5" s="143"/>
      <c r="C5" s="119" t="s">
        <v>49</v>
      </c>
      <c r="D5" s="143"/>
      <c r="E5" s="144"/>
      <c r="F5" s="902"/>
      <c r="G5" s="902"/>
      <c r="H5" s="902"/>
      <c r="I5" s="902"/>
      <c r="J5" s="902"/>
      <c r="K5" s="902"/>
      <c r="L5" s="902"/>
      <c r="M5" s="902"/>
      <c r="N5" s="902"/>
      <c r="O5" s="902"/>
      <c r="P5" s="902"/>
      <c r="Q5" s="902"/>
      <c r="R5" s="902"/>
      <c r="S5" s="144"/>
      <c r="T5" s="145"/>
      <c r="U5" s="146" t="s">
        <v>50</v>
      </c>
      <c r="V5" s="147" t="str">
        <f>'010'!E8</f>
        <v>1234</v>
      </c>
    </row>
    <row r="6" spans="1:22" ht="15" customHeight="1" x14ac:dyDescent="0.3">
      <c r="E6" s="101"/>
      <c r="F6" s="101"/>
      <c r="G6" s="101"/>
      <c r="H6" s="101"/>
    </row>
    <row r="7" spans="1:22" ht="25.5" customHeight="1" x14ac:dyDescent="0.3">
      <c r="A7" s="3"/>
      <c r="C7" s="68"/>
      <c r="D7" s="898" t="s">
        <v>154</v>
      </c>
      <c r="E7" s="898"/>
      <c r="F7" s="898"/>
      <c r="G7" s="898"/>
      <c r="H7" s="898"/>
      <c r="I7" s="898"/>
      <c r="J7" s="898"/>
      <c r="K7" s="898"/>
      <c r="L7" s="898"/>
      <c r="M7" s="898"/>
      <c r="N7" s="898"/>
      <c r="O7" s="898"/>
      <c r="P7" s="898"/>
      <c r="Q7" s="898"/>
      <c r="R7" s="898"/>
      <c r="S7" s="898"/>
      <c r="T7" s="898"/>
      <c r="U7" s="898"/>
    </row>
    <row r="8" spans="1:22" x14ac:dyDescent="0.3">
      <c r="E8" s="3"/>
    </row>
    <row r="9" spans="1:22" ht="15.75" customHeight="1" x14ac:dyDescent="0.3">
      <c r="C9" s="68"/>
      <c r="D9" s="908" t="s">
        <v>155</v>
      </c>
      <c r="E9" s="908"/>
      <c r="F9" s="908"/>
      <c r="G9" s="908"/>
      <c r="H9" s="908"/>
      <c r="I9" s="908"/>
    </row>
    <row r="10" spans="1:22" ht="9.75" customHeight="1" x14ac:dyDescent="0.3">
      <c r="D10" s="908"/>
      <c r="E10" s="908"/>
      <c r="F10" s="908"/>
      <c r="G10" s="908"/>
      <c r="H10" s="908"/>
      <c r="I10" s="908"/>
    </row>
    <row r="11" spans="1:22" x14ac:dyDescent="0.3">
      <c r="B11" s="148"/>
      <c r="C11" s="110"/>
      <c r="D11" s="908"/>
      <c r="E11" s="908"/>
      <c r="F11" s="908"/>
      <c r="G11" s="908"/>
      <c r="H11" s="908"/>
      <c r="I11" s="908"/>
    </row>
    <row r="12" spans="1:22" ht="15.95" customHeight="1" x14ac:dyDescent="0.3">
      <c r="B12" s="148"/>
      <c r="C12" s="98"/>
    </row>
    <row r="13" spans="1:22" x14ac:dyDescent="0.3">
      <c r="B13" s="148"/>
      <c r="C13" s="98"/>
      <c r="D13" s="899" t="s">
        <v>156</v>
      </c>
      <c r="E13" s="827" t="s">
        <v>157</v>
      </c>
      <c r="F13" s="906"/>
      <c r="G13" s="828"/>
      <c r="H13" s="827" t="s">
        <v>158</v>
      </c>
      <c r="I13" s="906"/>
      <c r="J13" s="828"/>
      <c r="K13" s="69" t="s">
        <v>159</v>
      </c>
      <c r="L13" s="827" t="s">
        <v>160</v>
      </c>
      <c r="M13" s="906"/>
      <c r="N13" s="828"/>
      <c r="O13" s="827" t="s">
        <v>161</v>
      </c>
      <c r="P13" s="906"/>
      <c r="Q13" s="828"/>
      <c r="R13" s="149"/>
      <c r="S13" s="491" t="s">
        <v>162</v>
      </c>
      <c r="T13" s="150"/>
      <c r="U13" s="85" t="s">
        <v>163</v>
      </c>
    </row>
    <row r="14" spans="1:22" ht="22.5" customHeight="1" x14ac:dyDescent="0.3">
      <c r="B14" s="148"/>
      <c r="C14" s="98"/>
      <c r="D14" s="900"/>
      <c r="E14" s="903" t="s">
        <v>164</v>
      </c>
      <c r="F14" s="903" t="s">
        <v>165</v>
      </c>
      <c r="G14" s="903" t="s">
        <v>166</v>
      </c>
      <c r="H14" s="903" t="s">
        <v>167</v>
      </c>
      <c r="I14" s="903" t="s">
        <v>168</v>
      </c>
      <c r="J14" s="903" t="s">
        <v>166</v>
      </c>
      <c r="K14" s="903" t="s">
        <v>169</v>
      </c>
      <c r="L14" s="903" t="s">
        <v>164</v>
      </c>
      <c r="M14" s="903" t="s">
        <v>165</v>
      </c>
      <c r="N14" s="903" t="s">
        <v>166</v>
      </c>
      <c r="O14" s="903" t="s">
        <v>167</v>
      </c>
      <c r="P14" s="903" t="s">
        <v>168</v>
      </c>
      <c r="Q14" s="903" t="s">
        <v>166</v>
      </c>
      <c r="R14" s="903" t="s">
        <v>170</v>
      </c>
      <c r="S14" s="903" t="s">
        <v>171</v>
      </c>
      <c r="T14" s="903" t="s">
        <v>172</v>
      </c>
      <c r="U14" s="903" t="s">
        <v>173</v>
      </c>
    </row>
    <row r="15" spans="1:22" ht="15.95" customHeight="1" x14ac:dyDescent="0.3">
      <c r="B15" s="148"/>
      <c r="C15" s="106"/>
      <c r="D15" s="900"/>
      <c r="E15" s="904"/>
      <c r="F15" s="904"/>
      <c r="G15" s="904"/>
      <c r="H15" s="904"/>
      <c r="I15" s="904"/>
      <c r="J15" s="904"/>
      <c r="K15" s="904"/>
      <c r="L15" s="904"/>
      <c r="M15" s="904"/>
      <c r="N15" s="904"/>
      <c r="O15" s="904"/>
      <c r="P15" s="904"/>
      <c r="Q15" s="904"/>
      <c r="R15" s="904"/>
      <c r="S15" s="904"/>
      <c r="T15" s="904"/>
      <c r="U15" s="904"/>
    </row>
    <row r="16" spans="1:22" ht="20.100000000000001" customHeight="1" x14ac:dyDescent="0.3">
      <c r="B16" s="151"/>
      <c r="C16" s="110"/>
      <c r="D16" s="900"/>
      <c r="E16" s="904"/>
      <c r="F16" s="904"/>
      <c r="G16" s="904"/>
      <c r="H16" s="904"/>
      <c r="I16" s="904"/>
      <c r="J16" s="904"/>
      <c r="K16" s="904"/>
      <c r="L16" s="904"/>
      <c r="M16" s="904"/>
      <c r="N16" s="904"/>
      <c r="O16" s="904"/>
      <c r="P16" s="904"/>
      <c r="Q16" s="904"/>
      <c r="R16" s="904"/>
      <c r="S16" s="904"/>
      <c r="T16" s="904"/>
      <c r="U16" s="904"/>
    </row>
    <row r="17" spans="2:21" ht="20.100000000000001" customHeight="1" x14ac:dyDescent="0.3">
      <c r="B17" s="148"/>
      <c r="C17" s="907"/>
      <c r="D17" s="901"/>
      <c r="E17" s="905"/>
      <c r="F17" s="905"/>
      <c r="G17" s="905"/>
      <c r="H17" s="905"/>
      <c r="I17" s="905"/>
      <c r="J17" s="905"/>
      <c r="K17" s="905"/>
      <c r="L17" s="905"/>
      <c r="M17" s="905"/>
      <c r="N17" s="905"/>
      <c r="O17" s="905"/>
      <c r="P17" s="905"/>
      <c r="Q17" s="905"/>
      <c r="R17" s="905"/>
      <c r="S17" s="905"/>
      <c r="T17" s="905"/>
      <c r="U17" s="905"/>
    </row>
    <row r="18" spans="2:21" ht="20.100000000000001" customHeight="1" x14ac:dyDescent="0.3">
      <c r="B18" s="148"/>
      <c r="C18" s="907"/>
      <c r="D18" s="152"/>
      <c r="E18" s="154" t="s">
        <v>88</v>
      </c>
      <c r="F18" s="154" t="s">
        <v>89</v>
      </c>
      <c r="G18" s="154" t="s">
        <v>99</v>
      </c>
      <c r="H18" s="154" t="s">
        <v>100</v>
      </c>
      <c r="I18" s="154" t="s">
        <v>101</v>
      </c>
      <c r="J18" s="154" t="s">
        <v>102</v>
      </c>
      <c r="K18" s="153" t="s">
        <v>103</v>
      </c>
      <c r="L18" s="154" t="s">
        <v>104</v>
      </c>
      <c r="M18" s="154" t="s">
        <v>105</v>
      </c>
      <c r="N18" s="154" t="s">
        <v>106</v>
      </c>
      <c r="O18" s="154" t="s">
        <v>148</v>
      </c>
      <c r="P18" s="154" t="s">
        <v>149</v>
      </c>
      <c r="Q18" s="154" t="s">
        <v>174</v>
      </c>
      <c r="R18" s="154" t="s">
        <v>175</v>
      </c>
      <c r="S18" s="153" t="s">
        <v>176</v>
      </c>
      <c r="T18" s="154" t="s">
        <v>177</v>
      </c>
      <c r="U18" s="155" t="s">
        <v>178</v>
      </c>
    </row>
    <row r="19" spans="2:21" ht="24" customHeight="1" x14ac:dyDescent="0.3">
      <c r="B19" s="148"/>
      <c r="C19" s="750"/>
      <c r="D19" s="728">
        <v>1991</v>
      </c>
      <c r="E19" s="756" t="s">
        <v>2065</v>
      </c>
      <c r="F19" s="756" t="s">
        <v>3472</v>
      </c>
      <c r="G19" s="753" t="s">
        <v>2066</v>
      </c>
      <c r="H19" s="753" t="s">
        <v>2067</v>
      </c>
      <c r="I19" s="753" t="s">
        <v>2068</v>
      </c>
      <c r="J19" s="753" t="s">
        <v>2069</v>
      </c>
      <c r="K19" s="112" t="s">
        <v>2037</v>
      </c>
      <c r="L19" s="753" t="s">
        <v>2070</v>
      </c>
      <c r="M19" s="753" t="s">
        <v>3475</v>
      </c>
      <c r="N19" s="753" t="s">
        <v>2071</v>
      </c>
      <c r="O19" s="753" t="s">
        <v>2072</v>
      </c>
      <c r="P19" s="753" t="s">
        <v>2073</v>
      </c>
      <c r="Q19" s="753" t="s">
        <v>2074</v>
      </c>
      <c r="R19" s="753" t="s">
        <v>2062</v>
      </c>
      <c r="S19" s="186" t="s">
        <v>2038</v>
      </c>
      <c r="T19" s="535"/>
      <c r="U19" s="186" t="s">
        <v>2039</v>
      </c>
    </row>
    <row r="20" spans="2:21" ht="24" customHeight="1" x14ac:dyDescent="0.3">
      <c r="B20" s="148"/>
      <c r="C20" s="110"/>
      <c r="D20" s="728">
        <v>1992</v>
      </c>
      <c r="E20" s="753" t="s">
        <v>2065</v>
      </c>
      <c r="F20" s="756" t="s">
        <v>3472</v>
      </c>
      <c r="G20" s="753" t="s">
        <v>2066</v>
      </c>
      <c r="H20" s="753" t="s">
        <v>2067</v>
      </c>
      <c r="I20" s="753" t="s">
        <v>2068</v>
      </c>
      <c r="J20" s="753" t="s">
        <v>2069</v>
      </c>
      <c r="K20" s="112" t="s">
        <v>2037</v>
      </c>
      <c r="L20" s="753" t="s">
        <v>2070</v>
      </c>
      <c r="M20" s="753" t="s">
        <v>3475</v>
      </c>
      <c r="N20" s="753" t="s">
        <v>2071</v>
      </c>
      <c r="O20" s="753" t="s">
        <v>2072</v>
      </c>
      <c r="P20" s="753" t="s">
        <v>2073</v>
      </c>
      <c r="Q20" s="753" t="s">
        <v>2074</v>
      </c>
      <c r="R20" s="753" t="s">
        <v>2062</v>
      </c>
      <c r="S20" s="186" t="s">
        <v>2038</v>
      </c>
      <c r="T20" s="535"/>
      <c r="U20" s="186" t="s">
        <v>2039</v>
      </c>
    </row>
    <row r="21" spans="2:21" ht="24" customHeight="1" x14ac:dyDescent="0.3">
      <c r="B21" s="148"/>
      <c r="C21" s="110"/>
      <c r="D21" s="728">
        <v>1993</v>
      </c>
      <c r="E21" s="753" t="s">
        <v>2065</v>
      </c>
      <c r="F21" s="756" t="s">
        <v>3472</v>
      </c>
      <c r="G21" s="753" t="s">
        <v>2066</v>
      </c>
      <c r="H21" s="753" t="s">
        <v>2067</v>
      </c>
      <c r="I21" s="753" t="s">
        <v>2068</v>
      </c>
      <c r="J21" s="753" t="s">
        <v>2069</v>
      </c>
      <c r="K21" s="112" t="s">
        <v>2037</v>
      </c>
      <c r="L21" s="753" t="s">
        <v>2070</v>
      </c>
      <c r="M21" s="753" t="s">
        <v>3475</v>
      </c>
      <c r="N21" s="753" t="s">
        <v>2071</v>
      </c>
      <c r="O21" s="753" t="s">
        <v>2072</v>
      </c>
      <c r="P21" s="753" t="s">
        <v>2073</v>
      </c>
      <c r="Q21" s="753" t="s">
        <v>2074</v>
      </c>
      <c r="R21" s="753" t="s">
        <v>2062</v>
      </c>
      <c r="S21" s="186" t="s">
        <v>2038</v>
      </c>
      <c r="T21" s="535"/>
      <c r="U21" s="186" t="s">
        <v>2039</v>
      </c>
    </row>
    <row r="22" spans="2:21" ht="24" customHeight="1" x14ac:dyDescent="0.3">
      <c r="B22" s="148"/>
      <c r="C22" s="110"/>
      <c r="D22" s="728">
        <v>1994</v>
      </c>
      <c r="E22" s="753" t="s">
        <v>2065</v>
      </c>
      <c r="F22" s="756" t="s">
        <v>3472</v>
      </c>
      <c r="G22" s="753" t="s">
        <v>2066</v>
      </c>
      <c r="H22" s="753" t="s">
        <v>2067</v>
      </c>
      <c r="I22" s="753" t="s">
        <v>2068</v>
      </c>
      <c r="J22" s="753" t="s">
        <v>2069</v>
      </c>
      <c r="K22" s="112" t="s">
        <v>2037</v>
      </c>
      <c r="L22" s="753" t="s">
        <v>2070</v>
      </c>
      <c r="M22" s="753" t="s">
        <v>3475</v>
      </c>
      <c r="N22" s="753" t="s">
        <v>2071</v>
      </c>
      <c r="O22" s="753" t="s">
        <v>2072</v>
      </c>
      <c r="P22" s="753" t="s">
        <v>2073</v>
      </c>
      <c r="Q22" s="753" t="s">
        <v>2074</v>
      </c>
      <c r="R22" s="753" t="s">
        <v>2062</v>
      </c>
      <c r="S22" s="186" t="s">
        <v>2038</v>
      </c>
      <c r="T22" s="535"/>
      <c r="U22" s="186" t="s">
        <v>2039</v>
      </c>
    </row>
    <row r="23" spans="2:21" ht="24" customHeight="1" x14ac:dyDescent="0.3">
      <c r="B23" s="148"/>
      <c r="C23" s="110"/>
      <c r="D23" s="728">
        <v>1995</v>
      </c>
      <c r="E23" s="753" t="s">
        <v>2065</v>
      </c>
      <c r="F23" s="756" t="s">
        <v>3472</v>
      </c>
      <c r="G23" s="753" t="s">
        <v>2066</v>
      </c>
      <c r="H23" s="753" t="s">
        <v>2067</v>
      </c>
      <c r="I23" s="753" t="s">
        <v>2068</v>
      </c>
      <c r="J23" s="753" t="s">
        <v>2069</v>
      </c>
      <c r="K23" s="112" t="s">
        <v>2037</v>
      </c>
      <c r="L23" s="753" t="s">
        <v>2070</v>
      </c>
      <c r="M23" s="753" t="s">
        <v>3475</v>
      </c>
      <c r="N23" s="753" t="s">
        <v>2071</v>
      </c>
      <c r="O23" s="753" t="s">
        <v>2072</v>
      </c>
      <c r="P23" s="753" t="s">
        <v>2073</v>
      </c>
      <c r="Q23" s="753" t="s">
        <v>2074</v>
      </c>
      <c r="R23" s="753" t="s">
        <v>2062</v>
      </c>
      <c r="S23" s="186" t="s">
        <v>2038</v>
      </c>
      <c r="T23" s="535"/>
      <c r="U23" s="186" t="s">
        <v>2039</v>
      </c>
    </row>
    <row r="24" spans="2:21" ht="24" customHeight="1" x14ac:dyDescent="0.3">
      <c r="B24" s="148"/>
      <c r="C24" s="110"/>
      <c r="D24" s="728">
        <v>1996</v>
      </c>
      <c r="E24" s="753" t="s">
        <v>2065</v>
      </c>
      <c r="F24" s="756" t="s">
        <v>3472</v>
      </c>
      <c r="G24" s="753" t="s">
        <v>2066</v>
      </c>
      <c r="H24" s="753" t="s">
        <v>2067</v>
      </c>
      <c r="I24" s="753" t="s">
        <v>2068</v>
      </c>
      <c r="J24" s="753" t="s">
        <v>2069</v>
      </c>
      <c r="K24" s="112" t="s">
        <v>2037</v>
      </c>
      <c r="L24" s="753" t="s">
        <v>2070</v>
      </c>
      <c r="M24" s="753" t="s">
        <v>3475</v>
      </c>
      <c r="N24" s="753" t="s">
        <v>2071</v>
      </c>
      <c r="O24" s="753" t="s">
        <v>2072</v>
      </c>
      <c r="P24" s="753" t="s">
        <v>2073</v>
      </c>
      <c r="Q24" s="753" t="s">
        <v>2074</v>
      </c>
      <c r="R24" s="753" t="s">
        <v>2062</v>
      </c>
      <c r="S24" s="186" t="s">
        <v>2038</v>
      </c>
      <c r="T24" s="535"/>
      <c r="U24" s="186" t="s">
        <v>2039</v>
      </c>
    </row>
    <row r="25" spans="2:21" ht="24" customHeight="1" x14ac:dyDescent="0.3">
      <c r="B25" s="148"/>
      <c r="C25" s="110"/>
      <c r="D25" s="728">
        <v>1997</v>
      </c>
      <c r="E25" s="753" t="s">
        <v>2065</v>
      </c>
      <c r="F25" s="756" t="s">
        <v>3472</v>
      </c>
      <c r="G25" s="753" t="s">
        <v>2066</v>
      </c>
      <c r="H25" s="753" t="s">
        <v>2067</v>
      </c>
      <c r="I25" s="753" t="s">
        <v>2068</v>
      </c>
      <c r="J25" s="753" t="s">
        <v>2069</v>
      </c>
      <c r="K25" s="112" t="s">
        <v>2037</v>
      </c>
      <c r="L25" s="753" t="s">
        <v>2070</v>
      </c>
      <c r="M25" s="753" t="s">
        <v>3475</v>
      </c>
      <c r="N25" s="753" t="s">
        <v>2071</v>
      </c>
      <c r="O25" s="753" t="s">
        <v>2072</v>
      </c>
      <c r="P25" s="753" t="s">
        <v>2073</v>
      </c>
      <c r="Q25" s="753" t="s">
        <v>2074</v>
      </c>
      <c r="R25" s="753" t="s">
        <v>2062</v>
      </c>
      <c r="S25" s="186" t="s">
        <v>2038</v>
      </c>
      <c r="T25" s="535"/>
      <c r="U25" s="186" t="s">
        <v>2039</v>
      </c>
    </row>
    <row r="26" spans="2:21" ht="24" customHeight="1" x14ac:dyDescent="0.3">
      <c r="B26" s="148"/>
      <c r="C26" s="110"/>
      <c r="D26" s="728">
        <v>1998</v>
      </c>
      <c r="E26" s="753" t="s">
        <v>2065</v>
      </c>
      <c r="F26" s="756" t="s">
        <v>3472</v>
      </c>
      <c r="G26" s="753" t="s">
        <v>2066</v>
      </c>
      <c r="H26" s="753" t="s">
        <v>2067</v>
      </c>
      <c r="I26" s="753" t="s">
        <v>2068</v>
      </c>
      <c r="J26" s="753" t="s">
        <v>2069</v>
      </c>
      <c r="K26" s="112" t="s">
        <v>2037</v>
      </c>
      <c r="L26" s="753" t="s">
        <v>2070</v>
      </c>
      <c r="M26" s="753" t="s">
        <v>3475</v>
      </c>
      <c r="N26" s="753" t="s">
        <v>2071</v>
      </c>
      <c r="O26" s="753" t="s">
        <v>2072</v>
      </c>
      <c r="P26" s="753" t="s">
        <v>2073</v>
      </c>
      <c r="Q26" s="753" t="s">
        <v>2074</v>
      </c>
      <c r="R26" s="753" t="s">
        <v>2062</v>
      </c>
      <c r="S26" s="186" t="s">
        <v>2038</v>
      </c>
      <c r="T26" s="535"/>
      <c r="U26" s="186" t="s">
        <v>2039</v>
      </c>
    </row>
    <row r="27" spans="2:21" ht="24" customHeight="1" x14ac:dyDescent="0.3">
      <c r="B27" s="148"/>
      <c r="C27" s="110"/>
      <c r="D27" s="728">
        <v>1999</v>
      </c>
      <c r="E27" s="753" t="s">
        <v>2065</v>
      </c>
      <c r="F27" s="756" t="s">
        <v>3472</v>
      </c>
      <c r="G27" s="753" t="s">
        <v>2066</v>
      </c>
      <c r="H27" s="753" t="s">
        <v>2067</v>
      </c>
      <c r="I27" s="753" t="s">
        <v>2068</v>
      </c>
      <c r="J27" s="753" t="s">
        <v>2069</v>
      </c>
      <c r="K27" s="112" t="s">
        <v>2037</v>
      </c>
      <c r="L27" s="753" t="s">
        <v>2070</v>
      </c>
      <c r="M27" s="753" t="s">
        <v>3475</v>
      </c>
      <c r="N27" s="753" t="s">
        <v>2071</v>
      </c>
      <c r="O27" s="753" t="s">
        <v>2072</v>
      </c>
      <c r="P27" s="753" t="s">
        <v>2073</v>
      </c>
      <c r="Q27" s="753" t="s">
        <v>2074</v>
      </c>
      <c r="R27" s="753" t="s">
        <v>2062</v>
      </c>
      <c r="S27" s="186" t="s">
        <v>2038</v>
      </c>
      <c r="T27" s="535"/>
      <c r="U27" s="186" t="s">
        <v>2039</v>
      </c>
    </row>
    <row r="28" spans="2:21" ht="24" customHeight="1" x14ac:dyDescent="0.3">
      <c r="B28" s="148"/>
      <c r="C28" s="110"/>
      <c r="D28" s="728">
        <v>2000</v>
      </c>
      <c r="E28" s="753" t="s">
        <v>2065</v>
      </c>
      <c r="F28" s="756" t="s">
        <v>3472</v>
      </c>
      <c r="G28" s="753" t="s">
        <v>2066</v>
      </c>
      <c r="H28" s="753" t="s">
        <v>2067</v>
      </c>
      <c r="I28" s="753" t="s">
        <v>2068</v>
      </c>
      <c r="J28" s="753" t="s">
        <v>2069</v>
      </c>
      <c r="K28" s="112" t="s">
        <v>2037</v>
      </c>
      <c r="L28" s="753" t="s">
        <v>2070</v>
      </c>
      <c r="M28" s="753" t="s">
        <v>3475</v>
      </c>
      <c r="N28" s="753" t="s">
        <v>2071</v>
      </c>
      <c r="O28" s="753" t="s">
        <v>2072</v>
      </c>
      <c r="P28" s="753" t="s">
        <v>2073</v>
      </c>
      <c r="Q28" s="753" t="s">
        <v>2074</v>
      </c>
      <c r="R28" s="753" t="s">
        <v>2062</v>
      </c>
      <c r="S28" s="186" t="s">
        <v>2038</v>
      </c>
      <c r="T28" s="535"/>
      <c r="U28" s="186" t="s">
        <v>2039</v>
      </c>
    </row>
    <row r="29" spans="2:21" ht="24" customHeight="1" x14ac:dyDescent="0.3">
      <c r="B29" s="148"/>
      <c r="C29" s="110"/>
      <c r="D29" s="728">
        <v>2001</v>
      </c>
      <c r="E29" s="753" t="s">
        <v>2065</v>
      </c>
      <c r="F29" s="756" t="s">
        <v>3472</v>
      </c>
      <c r="G29" s="753" t="s">
        <v>2066</v>
      </c>
      <c r="H29" s="753" t="s">
        <v>2067</v>
      </c>
      <c r="I29" s="753" t="s">
        <v>2068</v>
      </c>
      <c r="J29" s="753" t="s">
        <v>2069</v>
      </c>
      <c r="K29" s="112" t="s">
        <v>2037</v>
      </c>
      <c r="L29" s="753" t="s">
        <v>2070</v>
      </c>
      <c r="M29" s="753" t="s">
        <v>3475</v>
      </c>
      <c r="N29" s="753" t="s">
        <v>2071</v>
      </c>
      <c r="O29" s="753" t="s">
        <v>2072</v>
      </c>
      <c r="P29" s="753" t="s">
        <v>2073</v>
      </c>
      <c r="Q29" s="753" t="s">
        <v>2074</v>
      </c>
      <c r="R29" s="753" t="s">
        <v>2062</v>
      </c>
      <c r="S29" s="186" t="s">
        <v>2038</v>
      </c>
      <c r="T29" s="535"/>
      <c r="U29" s="186" t="s">
        <v>2039</v>
      </c>
    </row>
    <row r="30" spans="2:21" ht="24" customHeight="1" x14ac:dyDescent="0.3">
      <c r="B30" s="148"/>
      <c r="C30" s="110"/>
      <c r="D30" s="728">
        <v>2002</v>
      </c>
      <c r="E30" s="753" t="s">
        <v>2065</v>
      </c>
      <c r="F30" s="756" t="s">
        <v>3472</v>
      </c>
      <c r="G30" s="753" t="s">
        <v>2066</v>
      </c>
      <c r="H30" s="753" t="s">
        <v>2067</v>
      </c>
      <c r="I30" s="753" t="s">
        <v>2068</v>
      </c>
      <c r="J30" s="753" t="s">
        <v>2069</v>
      </c>
      <c r="K30" s="112" t="s">
        <v>2037</v>
      </c>
      <c r="L30" s="753" t="s">
        <v>2070</v>
      </c>
      <c r="M30" s="753" t="s">
        <v>3475</v>
      </c>
      <c r="N30" s="753" t="s">
        <v>2071</v>
      </c>
      <c r="O30" s="753" t="s">
        <v>2072</v>
      </c>
      <c r="P30" s="753" t="s">
        <v>2073</v>
      </c>
      <c r="Q30" s="753" t="s">
        <v>2074</v>
      </c>
      <c r="R30" s="753" t="s">
        <v>2062</v>
      </c>
      <c r="S30" s="186" t="s">
        <v>2038</v>
      </c>
      <c r="T30" s="535"/>
      <c r="U30" s="186" t="s">
        <v>2039</v>
      </c>
    </row>
    <row r="31" spans="2:21" ht="24" customHeight="1" x14ac:dyDescent="0.3">
      <c r="B31" s="148"/>
      <c r="C31" s="110"/>
      <c r="D31" s="728">
        <v>2003</v>
      </c>
      <c r="E31" s="753" t="s">
        <v>2065</v>
      </c>
      <c r="F31" s="756" t="s">
        <v>3472</v>
      </c>
      <c r="G31" s="753" t="s">
        <v>2066</v>
      </c>
      <c r="H31" s="753" t="s">
        <v>2067</v>
      </c>
      <c r="I31" s="753" t="s">
        <v>2068</v>
      </c>
      <c r="J31" s="753" t="s">
        <v>2069</v>
      </c>
      <c r="K31" s="112" t="s">
        <v>2037</v>
      </c>
      <c r="L31" s="753" t="s">
        <v>2070</v>
      </c>
      <c r="M31" s="753" t="s">
        <v>3475</v>
      </c>
      <c r="N31" s="753" t="s">
        <v>2071</v>
      </c>
      <c r="O31" s="753" t="s">
        <v>2072</v>
      </c>
      <c r="P31" s="753" t="s">
        <v>2073</v>
      </c>
      <c r="Q31" s="753" t="s">
        <v>2074</v>
      </c>
      <c r="R31" s="753" t="s">
        <v>2062</v>
      </c>
      <c r="S31" s="186" t="s">
        <v>2038</v>
      </c>
      <c r="T31" s="535"/>
      <c r="U31" s="186" t="s">
        <v>2039</v>
      </c>
    </row>
    <row r="32" spans="2:21" ht="24" customHeight="1" x14ac:dyDescent="0.3">
      <c r="B32" s="148"/>
      <c r="C32" s="110"/>
      <c r="D32" s="728">
        <v>2004</v>
      </c>
      <c r="E32" s="753" t="s">
        <v>2065</v>
      </c>
      <c r="F32" s="756" t="s">
        <v>3472</v>
      </c>
      <c r="G32" s="753" t="s">
        <v>2066</v>
      </c>
      <c r="H32" s="753" t="s">
        <v>2067</v>
      </c>
      <c r="I32" s="753" t="s">
        <v>2068</v>
      </c>
      <c r="J32" s="753" t="s">
        <v>2069</v>
      </c>
      <c r="K32" s="112" t="s">
        <v>2037</v>
      </c>
      <c r="L32" s="753" t="s">
        <v>2070</v>
      </c>
      <c r="M32" s="753" t="s">
        <v>3475</v>
      </c>
      <c r="N32" s="753" t="s">
        <v>2071</v>
      </c>
      <c r="O32" s="753" t="s">
        <v>2072</v>
      </c>
      <c r="P32" s="753" t="s">
        <v>2073</v>
      </c>
      <c r="Q32" s="753" t="s">
        <v>2074</v>
      </c>
      <c r="R32" s="753" t="s">
        <v>2062</v>
      </c>
      <c r="S32" s="186" t="s">
        <v>2038</v>
      </c>
      <c r="T32" s="535"/>
      <c r="U32" s="186" t="s">
        <v>2039</v>
      </c>
    </row>
    <row r="33" spans="2:21" ht="24" customHeight="1" x14ac:dyDescent="0.3">
      <c r="B33" s="148"/>
      <c r="C33" s="110"/>
      <c r="D33" s="728">
        <v>2005</v>
      </c>
      <c r="E33" s="753" t="s">
        <v>2065</v>
      </c>
      <c r="F33" s="756" t="s">
        <v>3472</v>
      </c>
      <c r="G33" s="753" t="s">
        <v>2066</v>
      </c>
      <c r="H33" s="753" t="s">
        <v>2067</v>
      </c>
      <c r="I33" s="753" t="s">
        <v>2068</v>
      </c>
      <c r="J33" s="753" t="s">
        <v>2069</v>
      </c>
      <c r="K33" s="112" t="s">
        <v>2037</v>
      </c>
      <c r="L33" s="753" t="s">
        <v>2070</v>
      </c>
      <c r="M33" s="753" t="s">
        <v>3475</v>
      </c>
      <c r="N33" s="753" t="s">
        <v>2071</v>
      </c>
      <c r="O33" s="753" t="s">
        <v>2072</v>
      </c>
      <c r="P33" s="753" t="s">
        <v>2073</v>
      </c>
      <c r="Q33" s="753" t="s">
        <v>2074</v>
      </c>
      <c r="R33" s="753" t="s">
        <v>2062</v>
      </c>
      <c r="S33" s="186" t="s">
        <v>2038</v>
      </c>
      <c r="T33" s="535"/>
      <c r="U33" s="186" t="s">
        <v>2039</v>
      </c>
    </row>
    <row r="34" spans="2:21" ht="24" customHeight="1" x14ac:dyDescent="0.3">
      <c r="B34" s="148"/>
      <c r="C34" s="110"/>
      <c r="D34" s="728">
        <v>2006</v>
      </c>
      <c r="E34" s="753" t="s">
        <v>2065</v>
      </c>
      <c r="F34" s="756" t="s">
        <v>3472</v>
      </c>
      <c r="G34" s="753" t="s">
        <v>2066</v>
      </c>
      <c r="H34" s="753" t="s">
        <v>2067</v>
      </c>
      <c r="I34" s="753" t="s">
        <v>2068</v>
      </c>
      <c r="J34" s="753" t="s">
        <v>2069</v>
      </c>
      <c r="K34" s="112" t="s">
        <v>2037</v>
      </c>
      <c r="L34" s="753" t="s">
        <v>2070</v>
      </c>
      <c r="M34" s="753" t="s">
        <v>3475</v>
      </c>
      <c r="N34" s="753" t="s">
        <v>2071</v>
      </c>
      <c r="O34" s="753" t="s">
        <v>2072</v>
      </c>
      <c r="P34" s="753" t="s">
        <v>2073</v>
      </c>
      <c r="Q34" s="753" t="s">
        <v>2074</v>
      </c>
      <c r="R34" s="753" t="s">
        <v>2062</v>
      </c>
      <c r="S34" s="186" t="s">
        <v>2038</v>
      </c>
      <c r="T34" s="535"/>
      <c r="U34" s="186" t="s">
        <v>2039</v>
      </c>
    </row>
    <row r="35" spans="2:21" ht="24" customHeight="1" x14ac:dyDescent="0.3">
      <c r="B35" s="148"/>
      <c r="C35" s="110"/>
      <c r="D35" s="728">
        <v>2007</v>
      </c>
      <c r="E35" s="753" t="s">
        <v>2065</v>
      </c>
      <c r="F35" s="756" t="s">
        <v>3472</v>
      </c>
      <c r="G35" s="753" t="s">
        <v>2066</v>
      </c>
      <c r="H35" s="753" t="s">
        <v>2067</v>
      </c>
      <c r="I35" s="753" t="s">
        <v>2068</v>
      </c>
      <c r="J35" s="753" t="s">
        <v>2069</v>
      </c>
      <c r="K35" s="112" t="s">
        <v>2037</v>
      </c>
      <c r="L35" s="753" t="s">
        <v>2070</v>
      </c>
      <c r="M35" s="753" t="s">
        <v>3475</v>
      </c>
      <c r="N35" s="753" t="s">
        <v>2071</v>
      </c>
      <c r="O35" s="753" t="s">
        <v>2072</v>
      </c>
      <c r="P35" s="753" t="s">
        <v>2073</v>
      </c>
      <c r="Q35" s="753" t="s">
        <v>2074</v>
      </c>
      <c r="R35" s="753" t="s">
        <v>2062</v>
      </c>
      <c r="S35" s="186" t="s">
        <v>2038</v>
      </c>
      <c r="T35" s="535"/>
      <c r="U35" s="186" t="s">
        <v>2039</v>
      </c>
    </row>
    <row r="36" spans="2:21" ht="24" customHeight="1" x14ac:dyDescent="0.3">
      <c r="B36" s="148"/>
      <c r="C36" s="110"/>
      <c r="D36" s="728">
        <v>2008</v>
      </c>
      <c r="E36" s="753" t="s">
        <v>2065</v>
      </c>
      <c r="F36" s="756" t="s">
        <v>3472</v>
      </c>
      <c r="G36" s="753" t="s">
        <v>2066</v>
      </c>
      <c r="H36" s="753" t="s">
        <v>2067</v>
      </c>
      <c r="I36" s="753" t="s">
        <v>2068</v>
      </c>
      <c r="J36" s="753" t="s">
        <v>2069</v>
      </c>
      <c r="K36" s="112" t="s">
        <v>2037</v>
      </c>
      <c r="L36" s="753" t="s">
        <v>2070</v>
      </c>
      <c r="M36" s="753" t="s">
        <v>3475</v>
      </c>
      <c r="N36" s="753" t="s">
        <v>2071</v>
      </c>
      <c r="O36" s="753" t="s">
        <v>2072</v>
      </c>
      <c r="P36" s="753" t="s">
        <v>2073</v>
      </c>
      <c r="Q36" s="753" t="s">
        <v>2074</v>
      </c>
      <c r="R36" s="753" t="s">
        <v>2062</v>
      </c>
      <c r="S36" s="186" t="s">
        <v>2038</v>
      </c>
      <c r="T36" s="535"/>
      <c r="U36" s="186" t="s">
        <v>2039</v>
      </c>
    </row>
    <row r="37" spans="2:21" ht="24" customHeight="1" x14ac:dyDescent="0.3">
      <c r="B37" s="148"/>
      <c r="C37" s="110"/>
      <c r="D37" s="728">
        <v>2009</v>
      </c>
      <c r="E37" s="753" t="s">
        <v>2065</v>
      </c>
      <c r="F37" s="756" t="s">
        <v>3472</v>
      </c>
      <c r="G37" s="753" t="s">
        <v>2066</v>
      </c>
      <c r="H37" s="753" t="s">
        <v>2067</v>
      </c>
      <c r="I37" s="753" t="s">
        <v>2068</v>
      </c>
      <c r="J37" s="753" t="s">
        <v>2069</v>
      </c>
      <c r="K37" s="112" t="s">
        <v>2037</v>
      </c>
      <c r="L37" s="753" t="s">
        <v>2070</v>
      </c>
      <c r="M37" s="753" t="s">
        <v>3475</v>
      </c>
      <c r="N37" s="753" t="s">
        <v>2071</v>
      </c>
      <c r="O37" s="753" t="s">
        <v>2072</v>
      </c>
      <c r="P37" s="753" t="s">
        <v>2073</v>
      </c>
      <c r="Q37" s="753" t="s">
        <v>2074</v>
      </c>
      <c r="R37" s="753" t="s">
        <v>2062</v>
      </c>
      <c r="S37" s="186" t="s">
        <v>2038</v>
      </c>
      <c r="T37" s="535"/>
      <c r="U37" s="186" t="s">
        <v>2039</v>
      </c>
    </row>
    <row r="38" spans="2:21" ht="24" customHeight="1" x14ac:dyDescent="0.3">
      <c r="B38" s="148"/>
      <c r="C38" s="110"/>
      <c r="D38" s="728">
        <v>2010</v>
      </c>
      <c r="E38" s="753" t="s">
        <v>2065</v>
      </c>
      <c r="F38" s="756" t="s">
        <v>3472</v>
      </c>
      <c r="G38" s="753" t="s">
        <v>2066</v>
      </c>
      <c r="H38" s="753" t="s">
        <v>2067</v>
      </c>
      <c r="I38" s="753" t="s">
        <v>2068</v>
      </c>
      <c r="J38" s="753" t="s">
        <v>2069</v>
      </c>
      <c r="K38" s="112" t="s">
        <v>2037</v>
      </c>
      <c r="L38" s="753" t="s">
        <v>2070</v>
      </c>
      <c r="M38" s="753" t="s">
        <v>3475</v>
      </c>
      <c r="N38" s="753" t="s">
        <v>2071</v>
      </c>
      <c r="O38" s="753" t="s">
        <v>2072</v>
      </c>
      <c r="P38" s="753" t="s">
        <v>2073</v>
      </c>
      <c r="Q38" s="753" t="s">
        <v>2074</v>
      </c>
      <c r="R38" s="753" t="s">
        <v>2062</v>
      </c>
      <c r="S38" s="186" t="s">
        <v>2038</v>
      </c>
      <c r="T38" s="535"/>
      <c r="U38" s="186" t="s">
        <v>2039</v>
      </c>
    </row>
    <row r="39" spans="2:21" ht="24" customHeight="1" x14ac:dyDescent="0.3">
      <c r="B39" s="148"/>
      <c r="C39" s="110"/>
      <c r="D39" s="728">
        <v>2011</v>
      </c>
      <c r="E39" s="753" t="s">
        <v>2065</v>
      </c>
      <c r="F39" s="756" t="s">
        <v>3472</v>
      </c>
      <c r="G39" s="753" t="s">
        <v>2066</v>
      </c>
      <c r="H39" s="753" t="s">
        <v>2067</v>
      </c>
      <c r="I39" s="753" t="s">
        <v>2068</v>
      </c>
      <c r="J39" s="753" t="s">
        <v>2069</v>
      </c>
      <c r="K39" s="112" t="s">
        <v>2037</v>
      </c>
      <c r="L39" s="753" t="s">
        <v>2070</v>
      </c>
      <c r="M39" s="753" t="s">
        <v>3475</v>
      </c>
      <c r="N39" s="753" t="s">
        <v>2071</v>
      </c>
      <c r="O39" s="753" t="s">
        <v>2072</v>
      </c>
      <c r="P39" s="753" t="s">
        <v>2073</v>
      </c>
      <c r="Q39" s="753" t="s">
        <v>2074</v>
      </c>
      <c r="R39" s="753" t="s">
        <v>2062</v>
      </c>
      <c r="S39" s="186" t="s">
        <v>2038</v>
      </c>
      <c r="T39" s="535"/>
      <c r="U39" s="186" t="s">
        <v>2039</v>
      </c>
    </row>
    <row r="40" spans="2:21" ht="24" customHeight="1" x14ac:dyDescent="0.3">
      <c r="B40" s="148"/>
      <c r="C40" s="110"/>
      <c r="D40" s="728">
        <v>2012</v>
      </c>
      <c r="E40" s="753" t="s">
        <v>2065</v>
      </c>
      <c r="F40" s="756" t="s">
        <v>3472</v>
      </c>
      <c r="G40" s="753" t="s">
        <v>2066</v>
      </c>
      <c r="H40" s="753" t="s">
        <v>2067</v>
      </c>
      <c r="I40" s="753" t="s">
        <v>2068</v>
      </c>
      <c r="J40" s="753" t="s">
        <v>2069</v>
      </c>
      <c r="K40" s="112" t="s">
        <v>2037</v>
      </c>
      <c r="L40" s="753" t="s">
        <v>2070</v>
      </c>
      <c r="M40" s="753" t="s">
        <v>3475</v>
      </c>
      <c r="N40" s="753" t="s">
        <v>2071</v>
      </c>
      <c r="O40" s="753" t="s">
        <v>2072</v>
      </c>
      <c r="P40" s="753" t="s">
        <v>2073</v>
      </c>
      <c r="Q40" s="753" t="s">
        <v>2074</v>
      </c>
      <c r="R40" s="753" t="s">
        <v>2062</v>
      </c>
      <c r="S40" s="186" t="s">
        <v>2038</v>
      </c>
      <c r="T40" s="535"/>
      <c r="U40" s="186" t="s">
        <v>2039</v>
      </c>
    </row>
    <row r="41" spans="2:21" ht="24" customHeight="1" x14ac:dyDescent="0.3">
      <c r="B41" s="148"/>
      <c r="C41" s="110"/>
      <c r="D41" s="728">
        <v>2013</v>
      </c>
      <c r="E41" s="753" t="s">
        <v>2065</v>
      </c>
      <c r="F41" s="756" t="s">
        <v>3472</v>
      </c>
      <c r="G41" s="753" t="s">
        <v>2066</v>
      </c>
      <c r="H41" s="753" t="s">
        <v>2067</v>
      </c>
      <c r="I41" s="753" t="s">
        <v>2068</v>
      </c>
      <c r="J41" s="753" t="s">
        <v>2069</v>
      </c>
      <c r="K41" s="112" t="s">
        <v>2037</v>
      </c>
      <c r="L41" s="753" t="s">
        <v>2070</v>
      </c>
      <c r="M41" s="753" t="s">
        <v>3475</v>
      </c>
      <c r="N41" s="753" t="s">
        <v>2071</v>
      </c>
      <c r="O41" s="753" t="s">
        <v>2072</v>
      </c>
      <c r="P41" s="753" t="s">
        <v>2073</v>
      </c>
      <c r="Q41" s="753" t="s">
        <v>2074</v>
      </c>
      <c r="R41" s="753" t="s">
        <v>2062</v>
      </c>
      <c r="S41" s="186" t="s">
        <v>2038</v>
      </c>
      <c r="T41" s="535"/>
      <c r="U41" s="186" t="s">
        <v>2039</v>
      </c>
    </row>
    <row r="42" spans="2:21" ht="24" customHeight="1" x14ac:dyDescent="0.3">
      <c r="B42" s="148"/>
      <c r="C42" s="110"/>
      <c r="D42" s="728">
        <v>2014</v>
      </c>
      <c r="E42" s="753" t="s">
        <v>2065</v>
      </c>
      <c r="F42" s="756" t="s">
        <v>3472</v>
      </c>
      <c r="G42" s="753" t="s">
        <v>2066</v>
      </c>
      <c r="H42" s="753" t="s">
        <v>2067</v>
      </c>
      <c r="I42" s="753" t="s">
        <v>2068</v>
      </c>
      <c r="J42" s="753" t="s">
        <v>2069</v>
      </c>
      <c r="K42" s="112" t="s">
        <v>2037</v>
      </c>
      <c r="L42" s="753" t="s">
        <v>2070</v>
      </c>
      <c r="M42" s="753" t="s">
        <v>3475</v>
      </c>
      <c r="N42" s="753" t="s">
        <v>2071</v>
      </c>
      <c r="O42" s="753" t="s">
        <v>2072</v>
      </c>
      <c r="P42" s="753" t="s">
        <v>2073</v>
      </c>
      <c r="Q42" s="753" t="s">
        <v>2074</v>
      </c>
      <c r="R42" s="753" t="s">
        <v>2062</v>
      </c>
      <c r="S42" s="186" t="s">
        <v>2038</v>
      </c>
      <c r="T42" s="535"/>
      <c r="U42" s="186" t="s">
        <v>2039</v>
      </c>
    </row>
    <row r="43" spans="2:21" ht="24" customHeight="1" x14ac:dyDescent="0.3">
      <c r="B43" s="148"/>
      <c r="C43" s="110"/>
      <c r="D43" s="728">
        <v>2015</v>
      </c>
      <c r="E43" s="753" t="s">
        <v>2065</v>
      </c>
      <c r="F43" s="756" t="s">
        <v>3472</v>
      </c>
      <c r="G43" s="753" t="s">
        <v>2066</v>
      </c>
      <c r="H43" s="753" t="s">
        <v>2067</v>
      </c>
      <c r="I43" s="753" t="s">
        <v>2068</v>
      </c>
      <c r="J43" s="753" t="s">
        <v>2069</v>
      </c>
      <c r="K43" s="112" t="s">
        <v>2037</v>
      </c>
      <c r="L43" s="753" t="s">
        <v>2070</v>
      </c>
      <c r="M43" s="753" t="s">
        <v>3475</v>
      </c>
      <c r="N43" s="753" t="s">
        <v>2071</v>
      </c>
      <c r="O43" s="753" t="s">
        <v>2072</v>
      </c>
      <c r="P43" s="753" t="s">
        <v>2073</v>
      </c>
      <c r="Q43" s="753" t="s">
        <v>2074</v>
      </c>
      <c r="R43" s="753" t="s">
        <v>2062</v>
      </c>
      <c r="S43" s="186" t="s">
        <v>2038</v>
      </c>
      <c r="T43" s="535"/>
      <c r="U43" s="186" t="s">
        <v>2039</v>
      </c>
    </row>
    <row r="44" spans="2:21" ht="24" customHeight="1" x14ac:dyDescent="0.3">
      <c r="B44" s="148"/>
      <c r="C44" s="110"/>
      <c r="D44" s="728">
        <v>2016</v>
      </c>
      <c r="E44" s="753" t="s">
        <v>2065</v>
      </c>
      <c r="F44" s="756" t="s">
        <v>3472</v>
      </c>
      <c r="G44" s="753" t="s">
        <v>2066</v>
      </c>
      <c r="H44" s="753" t="s">
        <v>2067</v>
      </c>
      <c r="I44" s="753" t="s">
        <v>2068</v>
      </c>
      <c r="J44" s="753" t="s">
        <v>2069</v>
      </c>
      <c r="K44" s="112" t="s">
        <v>2037</v>
      </c>
      <c r="L44" s="753" t="s">
        <v>2070</v>
      </c>
      <c r="M44" s="753" t="s">
        <v>3475</v>
      </c>
      <c r="N44" s="753" t="s">
        <v>2071</v>
      </c>
      <c r="O44" s="753" t="s">
        <v>2072</v>
      </c>
      <c r="P44" s="753" t="s">
        <v>2073</v>
      </c>
      <c r="Q44" s="753" t="s">
        <v>2074</v>
      </c>
      <c r="R44" s="753" t="s">
        <v>2062</v>
      </c>
      <c r="S44" s="186" t="s">
        <v>2038</v>
      </c>
      <c r="T44" s="535"/>
      <c r="U44" s="186" t="s">
        <v>2039</v>
      </c>
    </row>
    <row r="45" spans="2:21" ht="24" customHeight="1" x14ac:dyDescent="0.3">
      <c r="B45" s="148"/>
      <c r="C45" s="110"/>
      <c r="D45" s="728">
        <v>2017</v>
      </c>
      <c r="E45" s="754" t="s">
        <v>2065</v>
      </c>
      <c r="F45" s="756" t="s">
        <v>3472</v>
      </c>
      <c r="G45" s="754" t="s">
        <v>2066</v>
      </c>
      <c r="H45" s="754" t="s">
        <v>2067</v>
      </c>
      <c r="I45" s="754" t="s">
        <v>2068</v>
      </c>
      <c r="J45" s="754" t="s">
        <v>2069</v>
      </c>
      <c r="K45" s="186" t="s">
        <v>2037</v>
      </c>
      <c r="L45" s="754" t="s">
        <v>2070</v>
      </c>
      <c r="M45" s="753" t="s">
        <v>3475</v>
      </c>
      <c r="N45" s="754" t="s">
        <v>2071</v>
      </c>
      <c r="O45" s="754" t="s">
        <v>2072</v>
      </c>
      <c r="P45" s="754" t="s">
        <v>2073</v>
      </c>
      <c r="Q45" s="754" t="s">
        <v>2074</v>
      </c>
      <c r="R45" s="754" t="s">
        <v>2062</v>
      </c>
      <c r="S45" s="186" t="s">
        <v>2038</v>
      </c>
      <c r="T45" s="536"/>
      <c r="U45" s="186" t="s">
        <v>2039</v>
      </c>
    </row>
    <row r="46" spans="2:21" ht="24" customHeight="1" x14ac:dyDescent="0.3">
      <c r="B46" s="148"/>
      <c r="C46" s="110"/>
      <c r="D46" s="728">
        <v>2018</v>
      </c>
      <c r="E46" s="755" t="s">
        <v>2065</v>
      </c>
      <c r="F46" s="756" t="s">
        <v>3472</v>
      </c>
      <c r="G46" s="755" t="s">
        <v>2066</v>
      </c>
      <c r="H46" s="755" t="s">
        <v>2067</v>
      </c>
      <c r="I46" s="755" t="s">
        <v>2068</v>
      </c>
      <c r="J46" s="755" t="s">
        <v>2069</v>
      </c>
      <c r="K46" s="530" t="s">
        <v>2037</v>
      </c>
      <c r="L46" s="755" t="s">
        <v>2070</v>
      </c>
      <c r="M46" s="753" t="s">
        <v>3475</v>
      </c>
      <c r="N46" s="755" t="s">
        <v>2071</v>
      </c>
      <c r="O46" s="755" t="s">
        <v>2072</v>
      </c>
      <c r="P46" s="755" t="s">
        <v>2073</v>
      </c>
      <c r="Q46" s="755" t="s">
        <v>2074</v>
      </c>
      <c r="R46" s="755" t="s">
        <v>2062</v>
      </c>
      <c r="S46" s="530" t="s">
        <v>2038</v>
      </c>
      <c r="T46" s="534"/>
      <c r="U46" s="186" t="s">
        <v>2039</v>
      </c>
    </row>
    <row r="47" spans="2:21" ht="24" customHeight="1" x14ac:dyDescent="0.3">
      <c r="B47" s="148"/>
      <c r="C47" s="110"/>
      <c r="D47" s="728">
        <v>2019</v>
      </c>
      <c r="E47" s="755" t="s">
        <v>2065</v>
      </c>
      <c r="F47" s="756" t="s">
        <v>3472</v>
      </c>
      <c r="G47" s="755" t="s">
        <v>2066</v>
      </c>
      <c r="H47" s="755" t="s">
        <v>2067</v>
      </c>
      <c r="I47" s="755" t="s">
        <v>2068</v>
      </c>
      <c r="J47" s="755" t="s">
        <v>2069</v>
      </c>
      <c r="K47" s="530" t="s">
        <v>2037</v>
      </c>
      <c r="L47" s="755" t="s">
        <v>2070</v>
      </c>
      <c r="M47" s="753" t="s">
        <v>3475</v>
      </c>
      <c r="N47" s="755" t="s">
        <v>2071</v>
      </c>
      <c r="O47" s="755" t="s">
        <v>2072</v>
      </c>
      <c r="P47" s="755" t="s">
        <v>2073</v>
      </c>
      <c r="Q47" s="755" t="s">
        <v>2074</v>
      </c>
      <c r="R47" s="755" t="s">
        <v>2062</v>
      </c>
      <c r="S47" s="530" t="s">
        <v>2038</v>
      </c>
      <c r="T47" s="534"/>
      <c r="U47" s="186" t="s">
        <v>2039</v>
      </c>
    </row>
    <row r="48" spans="2:21" ht="24" customHeight="1" x14ac:dyDescent="0.3">
      <c r="B48" s="148"/>
      <c r="C48" s="110"/>
      <c r="D48" s="728">
        <v>2020</v>
      </c>
      <c r="E48" s="755" t="s">
        <v>2065</v>
      </c>
      <c r="F48" s="756" t="s">
        <v>3472</v>
      </c>
      <c r="G48" s="755" t="s">
        <v>2066</v>
      </c>
      <c r="H48" s="755" t="s">
        <v>2067</v>
      </c>
      <c r="I48" s="755" t="s">
        <v>2068</v>
      </c>
      <c r="J48" s="755" t="s">
        <v>2069</v>
      </c>
      <c r="K48" s="530" t="s">
        <v>2037</v>
      </c>
      <c r="L48" s="755" t="s">
        <v>2070</v>
      </c>
      <c r="M48" s="753" t="s">
        <v>3475</v>
      </c>
      <c r="N48" s="755" t="s">
        <v>2071</v>
      </c>
      <c r="O48" s="755" t="s">
        <v>2072</v>
      </c>
      <c r="P48" s="755" t="s">
        <v>2073</v>
      </c>
      <c r="Q48" s="755" t="s">
        <v>2074</v>
      </c>
      <c r="R48" s="755" t="s">
        <v>2062</v>
      </c>
      <c r="S48" s="530" t="s">
        <v>2038</v>
      </c>
      <c r="T48" s="534"/>
      <c r="U48" s="186" t="s">
        <v>2039</v>
      </c>
    </row>
    <row r="49" spans="2:21" ht="24" customHeight="1" x14ac:dyDescent="0.3">
      <c r="B49" s="148"/>
      <c r="C49" s="110"/>
      <c r="D49" s="728">
        <v>2021</v>
      </c>
      <c r="E49" s="755" t="s">
        <v>2065</v>
      </c>
      <c r="F49" s="756" t="s">
        <v>3472</v>
      </c>
      <c r="G49" s="755" t="s">
        <v>2066</v>
      </c>
      <c r="H49" s="755" t="s">
        <v>2067</v>
      </c>
      <c r="I49" s="755" t="s">
        <v>2068</v>
      </c>
      <c r="J49" s="755" t="s">
        <v>2069</v>
      </c>
      <c r="K49" s="530" t="s">
        <v>2037</v>
      </c>
      <c r="L49" s="755" t="s">
        <v>2070</v>
      </c>
      <c r="M49" s="755" t="s">
        <v>3475</v>
      </c>
      <c r="N49" s="755" t="s">
        <v>2071</v>
      </c>
      <c r="O49" s="755" t="s">
        <v>2072</v>
      </c>
      <c r="P49" s="755" t="s">
        <v>2073</v>
      </c>
      <c r="Q49" s="755" t="s">
        <v>2074</v>
      </c>
      <c r="R49" s="755" t="s">
        <v>2062</v>
      </c>
      <c r="S49" s="530" t="s">
        <v>2038</v>
      </c>
      <c r="T49" s="534"/>
      <c r="U49" s="186" t="s">
        <v>2039</v>
      </c>
    </row>
    <row r="50" spans="2:21" x14ac:dyDescent="0.3">
      <c r="B50" s="157"/>
      <c r="C50" s="158"/>
      <c r="D50" s="159"/>
      <c r="E50" s="160"/>
      <c r="F50" s="160"/>
      <c r="G50" s="160"/>
      <c r="H50" s="160"/>
      <c r="I50" s="160"/>
      <c r="J50" s="160"/>
      <c r="K50" s="160"/>
      <c r="L50" s="160"/>
      <c r="M50" s="160"/>
      <c r="N50" s="160"/>
      <c r="O50" s="160"/>
      <c r="P50" s="160"/>
      <c r="Q50" s="160"/>
      <c r="R50" s="160"/>
      <c r="S50" s="160"/>
      <c r="T50" s="160"/>
      <c r="U50" s="160"/>
    </row>
    <row r="51" spans="2:21" ht="28.5" customHeight="1" x14ac:dyDescent="0.3">
      <c r="B51" s="157"/>
      <c r="C51" s="158"/>
      <c r="D51" s="899" t="s">
        <v>2337</v>
      </c>
      <c r="E51" s="827" t="s">
        <v>157</v>
      </c>
      <c r="F51" s="906"/>
      <c r="G51" s="828"/>
      <c r="H51" s="827" t="s">
        <v>158</v>
      </c>
      <c r="I51" s="906"/>
      <c r="J51" s="828"/>
      <c r="K51" s="69" t="s">
        <v>159</v>
      </c>
      <c r="L51" s="827" t="s">
        <v>160</v>
      </c>
      <c r="M51" s="906"/>
      <c r="N51" s="828"/>
      <c r="O51" s="827" t="s">
        <v>161</v>
      </c>
      <c r="P51" s="906"/>
      <c r="Q51" s="828"/>
      <c r="R51" s="149"/>
      <c r="S51" s="491" t="s">
        <v>162</v>
      </c>
      <c r="T51" s="150"/>
      <c r="U51" s="85" t="s">
        <v>163</v>
      </c>
    </row>
    <row r="52" spans="2:21" ht="19.5" customHeight="1" x14ac:dyDescent="0.3">
      <c r="B52" s="157"/>
      <c r="C52" s="158"/>
      <c r="D52" s="900"/>
      <c r="E52" s="903" t="s">
        <v>164</v>
      </c>
      <c r="F52" s="903" t="s">
        <v>165</v>
      </c>
      <c r="G52" s="903" t="s">
        <v>166</v>
      </c>
      <c r="H52" s="903" t="s">
        <v>167</v>
      </c>
      <c r="I52" s="903" t="s">
        <v>168</v>
      </c>
      <c r="J52" s="903" t="s">
        <v>166</v>
      </c>
      <c r="K52" s="903" t="s">
        <v>169</v>
      </c>
      <c r="L52" s="903" t="s">
        <v>164</v>
      </c>
      <c r="M52" s="903" t="s">
        <v>165</v>
      </c>
      <c r="N52" s="903" t="s">
        <v>166</v>
      </c>
      <c r="O52" s="903" t="s">
        <v>167</v>
      </c>
      <c r="P52" s="903" t="s">
        <v>168</v>
      </c>
      <c r="Q52" s="903" t="s">
        <v>166</v>
      </c>
      <c r="R52" s="903" t="s">
        <v>170</v>
      </c>
      <c r="S52" s="903" t="s">
        <v>171</v>
      </c>
      <c r="T52" s="903" t="s">
        <v>172</v>
      </c>
      <c r="U52" s="903" t="s">
        <v>173</v>
      </c>
    </row>
    <row r="53" spans="2:21" ht="19.5" customHeight="1" x14ac:dyDescent="0.3">
      <c r="B53" s="157"/>
      <c r="C53" s="158"/>
      <c r="D53" s="900"/>
      <c r="E53" s="904"/>
      <c r="F53" s="904"/>
      <c r="G53" s="904"/>
      <c r="H53" s="904"/>
      <c r="I53" s="904"/>
      <c r="J53" s="904"/>
      <c r="K53" s="904"/>
      <c r="L53" s="904"/>
      <c r="M53" s="904"/>
      <c r="N53" s="904"/>
      <c r="O53" s="904"/>
      <c r="P53" s="904"/>
      <c r="Q53" s="904"/>
      <c r="R53" s="904"/>
      <c r="S53" s="904"/>
      <c r="T53" s="904"/>
      <c r="U53" s="904"/>
    </row>
    <row r="54" spans="2:21" ht="19.5" customHeight="1" x14ac:dyDescent="0.3">
      <c r="B54" s="157"/>
      <c r="C54" s="158"/>
      <c r="D54" s="900"/>
      <c r="E54" s="904"/>
      <c r="F54" s="904"/>
      <c r="G54" s="904"/>
      <c r="H54" s="904"/>
      <c r="I54" s="904"/>
      <c r="J54" s="904"/>
      <c r="K54" s="904"/>
      <c r="L54" s="904"/>
      <c r="M54" s="904"/>
      <c r="N54" s="904"/>
      <c r="O54" s="904"/>
      <c r="P54" s="904"/>
      <c r="Q54" s="904"/>
      <c r="R54" s="904"/>
      <c r="S54" s="904"/>
      <c r="T54" s="904"/>
      <c r="U54" s="904"/>
    </row>
    <row r="55" spans="2:21" ht="19.5" customHeight="1" x14ac:dyDescent="0.3">
      <c r="B55" s="157"/>
      <c r="C55" s="158"/>
      <c r="D55" s="901"/>
      <c r="E55" s="905"/>
      <c r="F55" s="905"/>
      <c r="G55" s="905"/>
      <c r="H55" s="905"/>
      <c r="I55" s="905"/>
      <c r="J55" s="905"/>
      <c r="K55" s="905"/>
      <c r="L55" s="905"/>
      <c r="M55" s="905"/>
      <c r="N55" s="905"/>
      <c r="O55" s="905"/>
      <c r="P55" s="905"/>
      <c r="Q55" s="905"/>
      <c r="R55" s="905"/>
      <c r="S55" s="905"/>
      <c r="T55" s="905"/>
      <c r="U55" s="905"/>
    </row>
    <row r="56" spans="2:21" ht="19.5" customHeight="1" x14ac:dyDescent="0.3">
      <c r="B56" s="157"/>
      <c r="C56" s="158"/>
      <c r="D56" s="161"/>
      <c r="E56" s="154" t="s">
        <v>88</v>
      </c>
      <c r="F56" s="154" t="s">
        <v>89</v>
      </c>
      <c r="G56" s="154" t="s">
        <v>99</v>
      </c>
      <c r="H56" s="154" t="s">
        <v>100</v>
      </c>
      <c r="I56" s="154" t="s">
        <v>101</v>
      </c>
      <c r="J56" s="154" t="s">
        <v>102</v>
      </c>
      <c r="K56" s="153" t="s">
        <v>103</v>
      </c>
      <c r="L56" s="154" t="s">
        <v>104</v>
      </c>
      <c r="M56" s="154" t="s">
        <v>105</v>
      </c>
      <c r="N56" s="154" t="s">
        <v>106</v>
      </c>
      <c r="O56" s="154" t="s">
        <v>148</v>
      </c>
      <c r="P56" s="154" t="s">
        <v>149</v>
      </c>
      <c r="Q56" s="154" t="s">
        <v>174</v>
      </c>
      <c r="R56" s="154" t="s">
        <v>175</v>
      </c>
      <c r="S56" s="153" t="s">
        <v>176</v>
      </c>
      <c r="T56" s="154" t="s">
        <v>177</v>
      </c>
      <c r="U56" s="155" t="s">
        <v>178</v>
      </c>
    </row>
    <row r="57" spans="2:21" s="665" customFormat="1" ht="62.25" customHeight="1" x14ac:dyDescent="0.2">
      <c r="B57" s="666"/>
      <c r="C57" s="667"/>
      <c r="D57" s="668" t="s">
        <v>179</v>
      </c>
      <c r="E57" s="757" t="s">
        <v>2051</v>
      </c>
      <c r="F57" s="757" t="s">
        <v>3473</v>
      </c>
      <c r="G57" s="757" t="s">
        <v>2054</v>
      </c>
      <c r="H57" s="757" t="s">
        <v>2052</v>
      </c>
      <c r="I57" s="757" t="s">
        <v>2053</v>
      </c>
      <c r="J57" s="757" t="s">
        <v>2055</v>
      </c>
      <c r="K57" s="669" t="s">
        <v>2037</v>
      </c>
      <c r="L57" s="757" t="s">
        <v>2056</v>
      </c>
      <c r="M57" s="757" t="s">
        <v>3474</v>
      </c>
      <c r="N57" s="757" t="s">
        <v>2057</v>
      </c>
      <c r="O57" s="757" t="s">
        <v>2058</v>
      </c>
      <c r="P57" s="757" t="s">
        <v>2059</v>
      </c>
      <c r="Q57" s="757" t="s">
        <v>2060</v>
      </c>
      <c r="R57" s="757" t="s">
        <v>2061</v>
      </c>
      <c r="S57" s="669" t="s">
        <v>2038</v>
      </c>
      <c r="T57" s="757" t="s">
        <v>2061</v>
      </c>
      <c r="U57" s="670" t="s">
        <v>2039</v>
      </c>
    </row>
    <row r="58" spans="2:21" ht="24" customHeight="1" x14ac:dyDescent="0.3">
      <c r="B58" s="157"/>
      <c r="C58" s="158"/>
      <c r="D58" s="162" t="s">
        <v>93</v>
      </c>
      <c r="E58" s="506" t="s">
        <v>2269</v>
      </c>
      <c r="F58" s="506" t="s">
        <v>2270</v>
      </c>
      <c r="G58" s="506" t="s">
        <v>2271</v>
      </c>
      <c r="H58" s="506" t="s">
        <v>2272</v>
      </c>
      <c r="I58" s="506" t="s">
        <v>2273</v>
      </c>
      <c r="J58" s="506" t="s">
        <v>2274</v>
      </c>
      <c r="K58" s="506" t="s">
        <v>2275</v>
      </c>
      <c r="L58" s="506" t="s">
        <v>2276</v>
      </c>
      <c r="M58" s="506" t="s">
        <v>2277</v>
      </c>
      <c r="N58" s="506" t="s">
        <v>2184</v>
      </c>
      <c r="O58" s="506" t="s">
        <v>2185</v>
      </c>
      <c r="P58" s="506" t="s">
        <v>2278</v>
      </c>
      <c r="Q58" s="506" t="s">
        <v>2279</v>
      </c>
      <c r="R58" s="506" t="s">
        <v>2280</v>
      </c>
      <c r="S58" s="506" t="s">
        <v>2281</v>
      </c>
      <c r="T58" s="506" t="s">
        <v>2282</v>
      </c>
      <c r="U58" s="506" t="s">
        <v>2283</v>
      </c>
    </row>
    <row r="59" spans="2:21" ht="18.75" customHeight="1" x14ac:dyDescent="0.3">
      <c r="L59" s="115"/>
      <c r="M59" s="115"/>
    </row>
    <row r="60" spans="2:21" s="187" customFormat="1" ht="20.100000000000001" hidden="1" customHeight="1" x14ac:dyDescent="0.2">
      <c r="D60" s="480" t="s">
        <v>848</v>
      </c>
      <c r="E60" s="158"/>
      <c r="F60" s="190"/>
      <c r="G60" s="190"/>
      <c r="H60" s="190"/>
      <c r="I60" s="190"/>
      <c r="J60" s="190"/>
      <c r="K60" s="190"/>
      <c r="L60" s="190"/>
      <c r="M60" s="190"/>
      <c r="N60" s="355"/>
      <c r="O60" s="355"/>
      <c r="P60" s="356"/>
      <c r="Q60" s="356"/>
      <c r="R60" s="356"/>
      <c r="S60" s="356"/>
      <c r="T60" s="356"/>
      <c r="U60" s="356"/>
    </row>
    <row r="61" spans="2:21" s="187" customFormat="1" ht="20.100000000000001" hidden="1" customHeight="1" x14ac:dyDescent="0.2">
      <c r="B61" s="190"/>
      <c r="C61" s="158"/>
      <c r="D61" s="480" t="s">
        <v>847</v>
      </c>
      <c r="E61" s="160"/>
      <c r="F61" s="160"/>
      <c r="G61" s="160"/>
      <c r="H61" s="160"/>
      <c r="I61" s="160"/>
      <c r="J61" s="160"/>
      <c r="K61" s="160"/>
      <c r="L61" s="156"/>
      <c r="M61" s="160"/>
      <c r="N61" s="160"/>
      <c r="O61" s="160"/>
      <c r="P61" s="160"/>
      <c r="Q61" s="160"/>
      <c r="R61" s="160"/>
      <c r="S61" s="160"/>
      <c r="T61" s="160"/>
      <c r="U61" s="160"/>
    </row>
    <row r="62" spans="2:21" s="187" customFormat="1" ht="20.100000000000001" hidden="1" customHeight="1" x14ac:dyDescent="0.2">
      <c r="D62" s="480" t="s">
        <v>849</v>
      </c>
      <c r="E62" s="356"/>
      <c r="F62" s="356"/>
      <c r="G62" s="356"/>
      <c r="H62" s="356"/>
      <c r="I62" s="356"/>
      <c r="J62" s="356"/>
      <c r="K62" s="356"/>
      <c r="L62" s="190"/>
      <c r="M62" s="190"/>
      <c r="N62" s="356"/>
      <c r="O62" s="356"/>
      <c r="P62" s="356"/>
      <c r="Q62" s="356"/>
      <c r="R62" s="356"/>
      <c r="S62" s="356"/>
      <c r="T62" s="356"/>
      <c r="U62" s="356"/>
    </row>
  </sheetData>
  <sheetProtection formatColumns="0"/>
  <mergeCells count="50">
    <mergeCell ref="C17:C18"/>
    <mergeCell ref="D9:I11"/>
    <mergeCell ref="F14:F17"/>
    <mergeCell ref="G14:G17"/>
    <mergeCell ref="H14:H17"/>
    <mergeCell ref="I14:I17"/>
    <mergeCell ref="E14:E17"/>
    <mergeCell ref="E13:G13"/>
    <mergeCell ref="H13:J13"/>
    <mergeCell ref="U14:U17"/>
    <mergeCell ref="L13:N13"/>
    <mergeCell ref="O13:Q13"/>
    <mergeCell ref="N14:N17"/>
    <mergeCell ref="O14:O17"/>
    <mergeCell ref="P14:P17"/>
    <mergeCell ref="Q14:Q17"/>
    <mergeCell ref="R14:R17"/>
    <mergeCell ref="S14:S17"/>
    <mergeCell ref="E51:G51"/>
    <mergeCell ref="H51:J51"/>
    <mergeCell ref="L51:N51"/>
    <mergeCell ref="O51:Q51"/>
    <mergeCell ref="T14:T17"/>
    <mergeCell ref="J14:J17"/>
    <mergeCell ref="K14:K17"/>
    <mergeCell ref="L14:L17"/>
    <mergeCell ref="M14:M17"/>
    <mergeCell ref="Q52:Q55"/>
    <mergeCell ref="J52:J55"/>
    <mergeCell ref="K52:K55"/>
    <mergeCell ref="L52:L55"/>
    <mergeCell ref="M52:M55"/>
    <mergeCell ref="N52:N55"/>
    <mergeCell ref="O52:O55"/>
    <mergeCell ref="D7:U7"/>
    <mergeCell ref="D13:D17"/>
    <mergeCell ref="D51:D55"/>
    <mergeCell ref="F5:G5"/>
    <mergeCell ref="H5:I5"/>
    <mergeCell ref="J5:R5"/>
    <mergeCell ref="R52:R55"/>
    <mergeCell ref="S52:S55"/>
    <mergeCell ref="T52:T55"/>
    <mergeCell ref="U52:U55"/>
    <mergeCell ref="E52:E55"/>
    <mergeCell ref="F52:F55"/>
    <mergeCell ref="G52:G55"/>
    <mergeCell ref="H52:H55"/>
    <mergeCell ref="I52:I55"/>
    <mergeCell ref="P52:P55"/>
  </mergeCells>
  <conditionalFormatting sqref="E19:U47 E57:U58 F19:F49 M19:M49">
    <cfRule type="expression" dxfId="1087" priority="4">
      <formula>ISNUMBER(E19)</formula>
    </cfRule>
  </conditionalFormatting>
  <conditionalFormatting sqref="E49:U49">
    <cfRule type="expression" dxfId="1086" priority="2">
      <formula>ISNUMBER(E49)</formula>
    </cfRule>
  </conditionalFormatting>
  <conditionalFormatting sqref="E48:U48">
    <cfRule type="expression" dxfId="1085" priority="1">
      <formula>ISNUMBER(E48)</formula>
    </cfRule>
  </conditionalFormatting>
  <dataValidations count="4">
    <dataValidation type="decimal" errorStyle="warning" operator="greaterThanOrEqual" allowBlank="1" showInputMessage="1" showErrorMessage="1" errorTitle="Warning" error="Data in columns D, E and F should normally be zero or more" sqref="H19:J49" xr:uid="{00000000-0002-0000-0D00-000001000000}">
      <formula1>0</formula1>
    </dataValidation>
    <dataValidation type="decimal" errorStyle="warning" operator="greaterThanOrEqual" allowBlank="1" showInputMessage="1" showErrorMessage="1" errorTitle="Warning" error="Data in columns K, L, M and N should normally be zero or more" sqref="O19:R49" xr:uid="{00000000-0002-0000-0D00-000002000000}">
      <formula1>0</formula1>
    </dataValidation>
    <dataValidation type="decimal" operator="greaterThanOrEqual" allowBlank="1" showInputMessage="1" showErrorMessage="1" errorTitle="Warning" error="Data in columns A, B, C, H, I and J should normally be be zero or more" sqref="G19:G49 E19:E49 L19:L49 N19:N49" xr:uid="{00000000-0002-0000-0D00-000003000000}">
      <formula1>0</formula1>
    </dataValidation>
    <dataValidation operator="greaterThanOrEqual" allowBlank="1" showInputMessage="1" showErrorMessage="1" errorTitle="Warning" error="Data in columns A, B, C, H, I and J should normally be be zero or more" sqref="F19:F49 M19:M49" xr:uid="{9EED97B6-27DE-4A1C-A73D-A3D90ADCEFFE}"/>
  </dataValidations>
  <pageMargins left="0.70866141732283472" right="0.70866141732283472" top="0.74803149606299213" bottom="0.74803149606299213" header="0.31496062992125984" footer="0.31496062992125984"/>
  <pageSetup paperSize="9" scale="37" fitToHeight="0" orientation="landscape" verticalDpi="90" r:id="rId1"/>
  <headerFooter scaleWithDoc="0">
    <oddHeader>&amp;R&amp;F</oddHeader>
    <oddFooter>&amp;L&amp;D &amp;T&amp;RPage &amp;P of &amp;N&amp;C&amp;1#&amp;"Calibri"&amp;10&amp;K000000Classification: 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pageSetUpPr fitToPage="1"/>
  </sheetPr>
  <dimension ref="B1:J42"/>
  <sheetViews>
    <sheetView zoomScaleNormal="10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49" customWidth="1"/>
    <col min="4" max="5" width="28" style="348" customWidth="1"/>
    <col min="6" max="6" width="9.5703125" style="348" customWidth="1"/>
    <col min="7" max="8" width="44.28515625" style="348" customWidth="1"/>
    <col min="9" max="9" width="40.7109375" style="348" customWidth="1"/>
    <col min="10" max="10" width="12.7109375" style="347" customWidth="1"/>
    <col min="11" max="16384" width="9.140625" style="347"/>
  </cols>
  <sheetData>
    <row r="1" spans="2:10" x14ac:dyDescent="0.25">
      <c r="B1" s="347"/>
    </row>
    <row r="2" spans="2:10" ht="48" customHeight="1" x14ac:dyDescent="0.25">
      <c r="B2" s="815" t="s">
        <v>896</v>
      </c>
      <c r="C2" s="815"/>
      <c r="D2" s="815"/>
      <c r="E2" s="815"/>
      <c r="F2" s="815"/>
      <c r="G2" s="815"/>
      <c r="H2" s="815"/>
      <c r="I2" s="815"/>
      <c r="J2" s="815"/>
    </row>
    <row r="3" spans="2:10" ht="32.25" customHeight="1" x14ac:dyDescent="0.25">
      <c r="B3" s="350" t="s">
        <v>1386</v>
      </c>
      <c r="C3" s="350" t="s">
        <v>707</v>
      </c>
      <c r="D3" s="350" t="s">
        <v>1301</v>
      </c>
      <c r="E3" s="350" t="s">
        <v>545</v>
      </c>
      <c r="F3" s="350" t="s">
        <v>546</v>
      </c>
      <c r="G3" s="350" t="s">
        <v>547</v>
      </c>
      <c r="H3" s="709" t="s">
        <v>3083</v>
      </c>
      <c r="I3" s="350" t="s">
        <v>428</v>
      </c>
      <c r="J3" s="350" t="s">
        <v>55</v>
      </c>
    </row>
    <row r="4" spans="2:10" ht="57.75" customHeight="1" x14ac:dyDescent="0.25">
      <c r="B4" s="357" t="s">
        <v>1502</v>
      </c>
      <c r="C4" s="357" t="s">
        <v>2672</v>
      </c>
      <c r="D4" s="358" t="s">
        <v>2680</v>
      </c>
      <c r="E4" s="358" t="s">
        <v>877</v>
      </c>
      <c r="F4" s="357" t="s">
        <v>558</v>
      </c>
      <c r="G4" s="359" t="s">
        <v>878</v>
      </c>
      <c r="H4" s="358"/>
      <c r="I4" s="477"/>
      <c r="J4" s="495" t="s">
        <v>1304</v>
      </c>
    </row>
    <row r="5" spans="2:10" ht="57.75" customHeight="1" x14ac:dyDescent="0.25">
      <c r="B5" s="357" t="s">
        <v>2671</v>
      </c>
      <c r="C5" s="357" t="s">
        <v>2673</v>
      </c>
      <c r="D5" s="358" t="s">
        <v>2681</v>
      </c>
      <c r="E5" s="358" t="s">
        <v>877</v>
      </c>
      <c r="F5" s="357" t="s">
        <v>558</v>
      </c>
      <c r="G5" s="359" t="s">
        <v>878</v>
      </c>
      <c r="H5" s="359"/>
      <c r="I5" s="477"/>
      <c r="J5" s="495" t="s">
        <v>1304</v>
      </c>
    </row>
    <row r="6" spans="2:10" ht="57.75" customHeight="1" x14ac:dyDescent="0.25">
      <c r="B6" s="357" t="s">
        <v>1503</v>
      </c>
      <c r="C6" s="357" t="s">
        <v>2682</v>
      </c>
      <c r="D6" s="358" t="s">
        <v>2683</v>
      </c>
      <c r="E6" s="358" t="s">
        <v>880</v>
      </c>
      <c r="F6" s="357" t="s">
        <v>558</v>
      </c>
      <c r="G6" s="359" t="s">
        <v>881</v>
      </c>
      <c r="H6" s="359"/>
      <c r="I6" s="477"/>
      <c r="J6" s="495" t="s">
        <v>1304</v>
      </c>
    </row>
    <row r="7" spans="2:10" ht="57.75" customHeight="1" x14ac:dyDescent="0.25">
      <c r="B7" s="357" t="s">
        <v>2714</v>
      </c>
      <c r="C7" s="357" t="s">
        <v>2684</v>
      </c>
      <c r="D7" s="358" t="s">
        <v>2685</v>
      </c>
      <c r="E7" s="358" t="s">
        <v>880</v>
      </c>
      <c r="F7" s="357" t="s">
        <v>558</v>
      </c>
      <c r="G7" s="359" t="s">
        <v>881</v>
      </c>
      <c r="H7" s="359"/>
      <c r="I7" s="477"/>
      <c r="J7" s="495" t="s">
        <v>1304</v>
      </c>
    </row>
    <row r="8" spans="2:10" ht="57.75" customHeight="1" x14ac:dyDescent="0.25">
      <c r="B8" s="357" t="s">
        <v>1504</v>
      </c>
      <c r="C8" s="357" t="s">
        <v>2686</v>
      </c>
      <c r="D8" s="358" t="s">
        <v>2687</v>
      </c>
      <c r="E8" s="358" t="s">
        <v>886</v>
      </c>
      <c r="F8" s="357" t="s">
        <v>558</v>
      </c>
      <c r="G8" s="359" t="s">
        <v>887</v>
      </c>
      <c r="H8" s="359"/>
      <c r="I8" s="477"/>
      <c r="J8" s="495" t="s">
        <v>1304</v>
      </c>
    </row>
    <row r="9" spans="2:10" ht="57.75" customHeight="1" x14ac:dyDescent="0.25">
      <c r="B9" s="357" t="s">
        <v>2715</v>
      </c>
      <c r="C9" s="357" t="s">
        <v>2688</v>
      </c>
      <c r="D9" s="358" t="s">
        <v>2689</v>
      </c>
      <c r="E9" s="358" t="s">
        <v>886</v>
      </c>
      <c r="F9" s="357" t="s">
        <v>558</v>
      </c>
      <c r="G9" s="359" t="s">
        <v>887</v>
      </c>
      <c r="H9" s="359"/>
      <c r="I9" s="477"/>
      <c r="J9" s="495" t="s">
        <v>1304</v>
      </c>
    </row>
    <row r="10" spans="2:10" ht="57.75" customHeight="1" x14ac:dyDescent="0.25">
      <c r="B10" s="357" t="s">
        <v>1505</v>
      </c>
      <c r="C10" s="357" t="s">
        <v>2690</v>
      </c>
      <c r="D10" s="358" t="s">
        <v>2691</v>
      </c>
      <c r="E10" s="358" t="s">
        <v>889</v>
      </c>
      <c r="F10" s="357" t="s">
        <v>558</v>
      </c>
      <c r="G10" s="359" t="s">
        <v>890</v>
      </c>
      <c r="H10" s="359"/>
      <c r="I10" s="477"/>
      <c r="J10" s="495" t="s">
        <v>1304</v>
      </c>
    </row>
    <row r="11" spans="2:10" ht="57.75" customHeight="1" x14ac:dyDescent="0.25">
      <c r="B11" s="357" t="s">
        <v>2716</v>
      </c>
      <c r="C11" s="357" t="s">
        <v>2692</v>
      </c>
      <c r="D11" s="358" t="s">
        <v>2693</v>
      </c>
      <c r="E11" s="358" t="s">
        <v>889</v>
      </c>
      <c r="F11" s="357" t="s">
        <v>558</v>
      </c>
      <c r="G11" s="359" t="s">
        <v>890</v>
      </c>
      <c r="H11" s="359"/>
      <c r="I11" s="477"/>
      <c r="J11" s="495" t="s">
        <v>1304</v>
      </c>
    </row>
    <row r="12" spans="2:10" ht="57.75" customHeight="1" x14ac:dyDescent="0.25">
      <c r="B12" s="357" t="s">
        <v>2175</v>
      </c>
      <c r="C12" s="357" t="s">
        <v>2710</v>
      </c>
      <c r="D12" s="358" t="s">
        <v>2694</v>
      </c>
      <c r="E12" s="358" t="s">
        <v>865</v>
      </c>
      <c r="F12" s="357" t="s">
        <v>558</v>
      </c>
      <c r="G12" s="359" t="s">
        <v>866</v>
      </c>
      <c r="H12" s="358" t="s">
        <v>3131</v>
      </c>
      <c r="I12" s="477"/>
      <c r="J12" s="551" t="s">
        <v>1304</v>
      </c>
    </row>
    <row r="13" spans="2:10" ht="57.75" customHeight="1" x14ac:dyDescent="0.25">
      <c r="B13" s="357" t="s">
        <v>2717</v>
      </c>
      <c r="C13" s="357" t="s">
        <v>2711</v>
      </c>
      <c r="D13" s="358" t="s">
        <v>2695</v>
      </c>
      <c r="E13" s="358" t="s">
        <v>865</v>
      </c>
      <c r="F13" s="357" t="s">
        <v>558</v>
      </c>
      <c r="G13" s="359" t="s">
        <v>866</v>
      </c>
      <c r="H13" s="358" t="s">
        <v>3131</v>
      </c>
      <c r="I13" s="477"/>
      <c r="J13" s="551" t="s">
        <v>1304</v>
      </c>
    </row>
    <row r="14" spans="2:10" ht="57.75" customHeight="1" x14ac:dyDescent="0.25">
      <c r="B14" s="357" t="s">
        <v>2177</v>
      </c>
      <c r="C14" s="357" t="s">
        <v>2712</v>
      </c>
      <c r="D14" s="358" t="s">
        <v>2696</v>
      </c>
      <c r="E14" s="358" t="s">
        <v>859</v>
      </c>
      <c r="F14" s="357" t="s">
        <v>558</v>
      </c>
      <c r="G14" s="359" t="s">
        <v>860</v>
      </c>
      <c r="H14" s="358" t="s">
        <v>3132</v>
      </c>
      <c r="I14" s="477"/>
      <c r="J14" s="551" t="s">
        <v>1304</v>
      </c>
    </row>
    <row r="15" spans="2:10" ht="57.75" customHeight="1" x14ac:dyDescent="0.25">
      <c r="B15" s="357" t="s">
        <v>2718</v>
      </c>
      <c r="C15" s="357" t="s">
        <v>2713</v>
      </c>
      <c r="D15" s="358" t="s">
        <v>2697</v>
      </c>
      <c r="E15" s="358" t="s">
        <v>859</v>
      </c>
      <c r="F15" s="357" t="s">
        <v>558</v>
      </c>
      <c r="G15" s="359" t="s">
        <v>860</v>
      </c>
      <c r="H15" s="358" t="s">
        <v>3132</v>
      </c>
      <c r="I15" s="477"/>
      <c r="J15" s="551" t="s">
        <v>1304</v>
      </c>
    </row>
    <row r="16" spans="2:10" ht="57.75" customHeight="1" x14ac:dyDescent="0.25">
      <c r="B16" s="357" t="s">
        <v>2178</v>
      </c>
      <c r="C16" s="357" t="s">
        <v>2698</v>
      </c>
      <c r="D16" s="358" t="s">
        <v>2699</v>
      </c>
      <c r="E16" s="358" t="s">
        <v>862</v>
      </c>
      <c r="F16" s="357" t="s">
        <v>558</v>
      </c>
      <c r="G16" s="359" t="s">
        <v>2865</v>
      </c>
      <c r="H16" s="358" t="s">
        <v>3133</v>
      </c>
      <c r="I16" s="477"/>
      <c r="J16" s="551" t="s">
        <v>1304</v>
      </c>
    </row>
    <row r="17" spans="2:10" ht="57.75" customHeight="1" x14ac:dyDescent="0.25">
      <c r="B17" s="357" t="s">
        <v>2721</v>
      </c>
      <c r="C17" s="357" t="s">
        <v>2700</v>
      </c>
      <c r="D17" s="358" t="s">
        <v>2701</v>
      </c>
      <c r="E17" s="358" t="s">
        <v>862</v>
      </c>
      <c r="F17" s="357" t="s">
        <v>558</v>
      </c>
      <c r="G17" s="359" t="s">
        <v>863</v>
      </c>
      <c r="H17" s="358" t="s">
        <v>3133</v>
      </c>
      <c r="I17" s="477"/>
      <c r="J17" s="551" t="s">
        <v>1304</v>
      </c>
    </row>
    <row r="18" spans="2:10" ht="57.75" customHeight="1" x14ac:dyDescent="0.25">
      <c r="B18" s="357" t="s">
        <v>1506</v>
      </c>
      <c r="C18" s="357" t="s">
        <v>2702</v>
      </c>
      <c r="D18" s="358" t="s">
        <v>2703</v>
      </c>
      <c r="E18" s="358" t="s">
        <v>868</v>
      </c>
      <c r="F18" s="357" t="s">
        <v>558</v>
      </c>
      <c r="G18" s="359" t="s">
        <v>869</v>
      </c>
      <c r="H18" s="358" t="s">
        <v>3134</v>
      </c>
      <c r="I18" s="477"/>
      <c r="J18" s="551" t="s">
        <v>1304</v>
      </c>
    </row>
    <row r="19" spans="2:10" ht="57.75" customHeight="1" x14ac:dyDescent="0.25">
      <c r="B19" s="357" t="s">
        <v>2722</v>
      </c>
      <c r="C19" s="357" t="s">
        <v>2704</v>
      </c>
      <c r="D19" s="358" t="s">
        <v>2705</v>
      </c>
      <c r="E19" s="358" t="s">
        <v>868</v>
      </c>
      <c r="F19" s="357" t="s">
        <v>558</v>
      </c>
      <c r="G19" s="359" t="s">
        <v>869</v>
      </c>
      <c r="H19" s="358" t="s">
        <v>3134</v>
      </c>
      <c r="I19" s="477"/>
      <c r="J19" s="551" t="s">
        <v>1304</v>
      </c>
    </row>
    <row r="20" spans="2:10" ht="57.75" customHeight="1" x14ac:dyDescent="0.25">
      <c r="B20" s="357" t="s">
        <v>2176</v>
      </c>
      <c r="C20" s="357" t="s">
        <v>2706</v>
      </c>
      <c r="D20" s="358" t="s">
        <v>2707</v>
      </c>
      <c r="E20" s="358" t="s">
        <v>871</v>
      </c>
      <c r="F20" s="357" t="s">
        <v>558</v>
      </c>
      <c r="G20" s="359" t="s">
        <v>872</v>
      </c>
      <c r="H20" s="358" t="s">
        <v>3135</v>
      </c>
      <c r="I20" s="477"/>
      <c r="J20" s="551" t="s">
        <v>1304</v>
      </c>
    </row>
    <row r="21" spans="2:10" ht="57.75" customHeight="1" x14ac:dyDescent="0.25">
      <c r="B21" s="357" t="s">
        <v>2723</v>
      </c>
      <c r="C21" s="357" t="s">
        <v>2708</v>
      </c>
      <c r="D21" s="358" t="s">
        <v>2709</v>
      </c>
      <c r="E21" s="358" t="s">
        <v>871</v>
      </c>
      <c r="F21" s="357" t="s">
        <v>558</v>
      </c>
      <c r="G21" s="359" t="s">
        <v>872</v>
      </c>
      <c r="H21" s="358" t="s">
        <v>3135</v>
      </c>
      <c r="I21" s="477"/>
      <c r="J21" s="551" t="s">
        <v>1304</v>
      </c>
    </row>
    <row r="22" spans="2:10" ht="57.75" customHeight="1" x14ac:dyDescent="0.25">
      <c r="B22" s="357" t="s">
        <v>1510</v>
      </c>
      <c r="C22" s="357" t="s">
        <v>894</v>
      </c>
      <c r="D22" s="358"/>
      <c r="E22" s="358" t="s">
        <v>1767</v>
      </c>
      <c r="F22" s="357" t="s">
        <v>558</v>
      </c>
      <c r="G22" s="358" t="s">
        <v>842</v>
      </c>
      <c r="H22" s="358"/>
      <c r="I22" s="477"/>
      <c r="J22" s="495" t="s">
        <v>1304</v>
      </c>
    </row>
    <row r="23" spans="2:10" ht="57.75" customHeight="1" x14ac:dyDescent="0.25">
      <c r="B23" s="357" t="s">
        <v>1511</v>
      </c>
      <c r="C23" s="357" t="s">
        <v>894</v>
      </c>
      <c r="D23" s="358"/>
      <c r="E23" s="358" t="s">
        <v>1768</v>
      </c>
      <c r="F23" s="357" t="s">
        <v>551</v>
      </c>
      <c r="G23" s="358" t="s">
        <v>895</v>
      </c>
      <c r="H23" s="358"/>
      <c r="I23" s="477"/>
      <c r="J23" s="495" t="s">
        <v>1304</v>
      </c>
    </row>
    <row r="24" spans="2:10" ht="57.75" customHeight="1" x14ac:dyDescent="0.25">
      <c r="B24" s="357" t="s">
        <v>2662</v>
      </c>
      <c r="C24" s="357" t="s">
        <v>2663</v>
      </c>
      <c r="D24" s="358" t="s">
        <v>2679</v>
      </c>
      <c r="E24" s="358" t="s">
        <v>874</v>
      </c>
      <c r="F24" s="357" t="s">
        <v>558</v>
      </c>
      <c r="G24" s="359" t="s">
        <v>875</v>
      </c>
      <c r="H24" s="358" t="s">
        <v>3136</v>
      </c>
      <c r="I24" s="477"/>
      <c r="J24" s="551" t="s">
        <v>1304</v>
      </c>
    </row>
    <row r="25" spans="2:10" ht="57.75" customHeight="1" x14ac:dyDescent="0.25">
      <c r="B25" s="357" t="s">
        <v>1507</v>
      </c>
      <c r="C25" s="357" t="s">
        <v>2664</v>
      </c>
      <c r="D25" s="358" t="s">
        <v>2678</v>
      </c>
      <c r="E25" s="358" t="s">
        <v>874</v>
      </c>
      <c r="F25" s="357" t="s">
        <v>558</v>
      </c>
      <c r="G25" s="359" t="s">
        <v>875</v>
      </c>
      <c r="H25" s="358" t="s">
        <v>3136</v>
      </c>
      <c r="I25" s="477"/>
      <c r="J25" s="551" t="s">
        <v>1304</v>
      </c>
    </row>
    <row r="26" spans="2:10" ht="57.75" customHeight="1" x14ac:dyDescent="0.25">
      <c r="B26" s="357" t="s">
        <v>2665</v>
      </c>
      <c r="C26" s="357" t="s">
        <v>2666</v>
      </c>
      <c r="D26" s="358" t="s">
        <v>2677</v>
      </c>
      <c r="E26" s="358" t="s">
        <v>883</v>
      </c>
      <c r="F26" s="357" t="s">
        <v>558</v>
      </c>
      <c r="G26" s="359" t="s">
        <v>884</v>
      </c>
      <c r="H26" s="358" t="s">
        <v>3137</v>
      </c>
      <c r="I26" s="477"/>
      <c r="J26" s="495" t="s">
        <v>1304</v>
      </c>
    </row>
    <row r="27" spans="2:10" ht="57.75" customHeight="1" x14ac:dyDescent="0.25">
      <c r="B27" s="357" t="s">
        <v>1508</v>
      </c>
      <c r="C27" s="357" t="s">
        <v>2667</v>
      </c>
      <c r="D27" s="358" t="s">
        <v>2676</v>
      </c>
      <c r="E27" s="358" t="s">
        <v>883</v>
      </c>
      <c r="F27" s="357" t="s">
        <v>558</v>
      </c>
      <c r="G27" s="359" t="s">
        <v>884</v>
      </c>
      <c r="H27" s="358" t="s">
        <v>3137</v>
      </c>
      <c r="I27" s="477"/>
      <c r="J27" s="495" t="s">
        <v>1304</v>
      </c>
    </row>
    <row r="28" spans="2:10" ht="57.75" customHeight="1" x14ac:dyDescent="0.25">
      <c r="B28" s="357" t="s">
        <v>2668</v>
      </c>
      <c r="C28" s="357" t="s">
        <v>2669</v>
      </c>
      <c r="D28" s="358" t="s">
        <v>2675</v>
      </c>
      <c r="E28" s="358" t="s">
        <v>892</v>
      </c>
      <c r="F28" s="357" t="s">
        <v>558</v>
      </c>
      <c r="G28" s="359" t="s">
        <v>893</v>
      </c>
      <c r="H28" s="358" t="s">
        <v>3138</v>
      </c>
      <c r="I28" s="477"/>
      <c r="J28" s="495" t="s">
        <v>1304</v>
      </c>
    </row>
    <row r="29" spans="2:10" ht="57.75" customHeight="1" x14ac:dyDescent="0.25">
      <c r="B29" s="357" t="s">
        <v>1509</v>
      </c>
      <c r="C29" s="357" t="s">
        <v>2670</v>
      </c>
      <c r="D29" s="358" t="s">
        <v>2674</v>
      </c>
      <c r="E29" s="358" t="s">
        <v>892</v>
      </c>
      <c r="F29" s="357" t="s">
        <v>558</v>
      </c>
      <c r="G29" s="359" t="s">
        <v>893</v>
      </c>
      <c r="H29" s="358" t="s">
        <v>3138</v>
      </c>
      <c r="I29" s="477"/>
      <c r="J29" s="495" t="s">
        <v>1304</v>
      </c>
    </row>
    <row r="30" spans="2:10" ht="57.75" customHeight="1" x14ac:dyDescent="0.25">
      <c r="B30" s="357" t="s">
        <v>2624</v>
      </c>
      <c r="C30" s="357" t="s">
        <v>2702</v>
      </c>
      <c r="D30" s="358" t="s">
        <v>867</v>
      </c>
      <c r="E30" s="358" t="s">
        <v>2627</v>
      </c>
      <c r="F30" s="357" t="s">
        <v>558</v>
      </c>
      <c r="G30" s="358" t="s">
        <v>2630</v>
      </c>
      <c r="H30" s="358"/>
      <c r="I30" s="478"/>
      <c r="J30" s="551" t="s">
        <v>1304</v>
      </c>
    </row>
    <row r="31" spans="2:10" ht="57.75" customHeight="1" x14ac:dyDescent="0.25">
      <c r="B31" s="357" t="s">
        <v>2625</v>
      </c>
      <c r="C31" s="357" t="s">
        <v>2706</v>
      </c>
      <c r="D31" s="358" t="s">
        <v>870</v>
      </c>
      <c r="E31" s="358" t="s">
        <v>2628</v>
      </c>
      <c r="F31" s="357" t="s">
        <v>558</v>
      </c>
      <c r="G31" s="358" t="s">
        <v>2631</v>
      </c>
      <c r="H31" s="358"/>
      <c r="I31" s="478"/>
      <c r="J31" s="551" t="s">
        <v>1304</v>
      </c>
    </row>
    <row r="32" spans="2:10" ht="57.75" customHeight="1" x14ac:dyDescent="0.25">
      <c r="B32" s="357" t="s">
        <v>2626</v>
      </c>
      <c r="C32" s="357" t="s">
        <v>2663</v>
      </c>
      <c r="D32" s="358" t="s">
        <v>873</v>
      </c>
      <c r="E32" s="358" t="s">
        <v>2629</v>
      </c>
      <c r="F32" s="357" t="s">
        <v>558</v>
      </c>
      <c r="G32" s="358" t="s">
        <v>2632</v>
      </c>
      <c r="H32" s="358"/>
      <c r="I32" s="478"/>
      <c r="J32" s="551" t="s">
        <v>1304</v>
      </c>
    </row>
    <row r="33" spans="2:10" ht="57.75" customHeight="1" x14ac:dyDescent="0.25">
      <c r="B33" s="357" t="s">
        <v>2633</v>
      </c>
      <c r="C33" s="357" t="s">
        <v>2686</v>
      </c>
      <c r="D33" s="358" t="s">
        <v>885</v>
      </c>
      <c r="E33" s="358" t="s">
        <v>2637</v>
      </c>
      <c r="F33" s="357" t="s">
        <v>558</v>
      </c>
      <c r="G33" s="358" t="s">
        <v>2641</v>
      </c>
      <c r="H33" s="358"/>
      <c r="I33" s="478"/>
      <c r="J33" s="551" t="s">
        <v>1304</v>
      </c>
    </row>
    <row r="34" spans="2:10" ht="57.75" customHeight="1" x14ac:dyDescent="0.25">
      <c r="B34" s="357" t="s">
        <v>2634</v>
      </c>
      <c r="C34" s="357" t="s">
        <v>2690</v>
      </c>
      <c r="D34" s="358" t="s">
        <v>888</v>
      </c>
      <c r="E34" s="358" t="s">
        <v>2638</v>
      </c>
      <c r="F34" s="357" t="s">
        <v>558</v>
      </c>
      <c r="G34" s="358" t="s">
        <v>2642</v>
      </c>
      <c r="H34" s="358"/>
      <c r="I34" s="478"/>
      <c r="J34" s="551" t="s">
        <v>1304</v>
      </c>
    </row>
    <row r="35" spans="2:10" ht="57.75" customHeight="1" x14ac:dyDescent="0.25">
      <c r="B35" s="357" t="s">
        <v>2635</v>
      </c>
      <c r="C35" s="357" t="s">
        <v>2669</v>
      </c>
      <c r="D35" s="358" t="s">
        <v>891</v>
      </c>
      <c r="E35" s="358" t="s">
        <v>2639</v>
      </c>
      <c r="F35" s="357" t="s">
        <v>558</v>
      </c>
      <c r="G35" s="358" t="s">
        <v>2643</v>
      </c>
      <c r="H35" s="358"/>
      <c r="I35" s="478"/>
      <c r="J35" s="551" t="s">
        <v>1304</v>
      </c>
    </row>
    <row r="36" spans="2:10" ht="57.75" customHeight="1" x14ac:dyDescent="0.25">
      <c r="B36" s="357" t="s">
        <v>2636</v>
      </c>
      <c r="C36" s="357" t="s">
        <v>3310</v>
      </c>
      <c r="D36" s="358" t="s">
        <v>2645</v>
      </c>
      <c r="E36" s="358" t="s">
        <v>2640</v>
      </c>
      <c r="F36" s="357" t="s">
        <v>558</v>
      </c>
      <c r="G36" s="358" t="s">
        <v>2644</v>
      </c>
      <c r="H36" s="358"/>
      <c r="I36" s="478"/>
      <c r="J36" s="551" t="s">
        <v>1304</v>
      </c>
    </row>
    <row r="37" spans="2:10" ht="57.75" customHeight="1" x14ac:dyDescent="0.25">
      <c r="B37" s="357" t="s">
        <v>2646</v>
      </c>
      <c r="C37" s="357" t="s">
        <v>2712</v>
      </c>
      <c r="D37" s="358" t="s">
        <v>858</v>
      </c>
      <c r="E37" s="358" t="s">
        <v>2652</v>
      </c>
      <c r="F37" s="357" t="s">
        <v>558</v>
      </c>
      <c r="G37" s="358" t="s">
        <v>2658</v>
      </c>
      <c r="H37" s="358"/>
      <c r="I37" s="478"/>
      <c r="J37" s="689" t="s">
        <v>1304</v>
      </c>
    </row>
    <row r="38" spans="2:10" ht="57.75" customHeight="1" x14ac:dyDescent="0.25">
      <c r="B38" s="357" t="s">
        <v>2647</v>
      </c>
      <c r="C38" s="357" t="s">
        <v>2698</v>
      </c>
      <c r="D38" s="358" t="s">
        <v>861</v>
      </c>
      <c r="E38" s="358" t="s">
        <v>3476</v>
      </c>
      <c r="F38" s="357" t="s">
        <v>558</v>
      </c>
      <c r="G38" s="358" t="s">
        <v>3479</v>
      </c>
      <c r="H38" s="358"/>
      <c r="I38" s="478"/>
      <c r="J38" s="689" t="s">
        <v>1304</v>
      </c>
    </row>
    <row r="39" spans="2:10" ht="57.75" customHeight="1" x14ac:dyDescent="0.25">
      <c r="B39" s="357" t="s">
        <v>2648</v>
      </c>
      <c r="C39" s="357" t="s">
        <v>2710</v>
      </c>
      <c r="D39" s="358" t="s">
        <v>864</v>
      </c>
      <c r="E39" s="358" t="s">
        <v>2654</v>
      </c>
      <c r="F39" s="357" t="s">
        <v>558</v>
      </c>
      <c r="G39" s="358" t="s">
        <v>2659</v>
      </c>
      <c r="H39" s="358"/>
      <c r="I39" s="478"/>
      <c r="J39" s="689" t="s">
        <v>1304</v>
      </c>
    </row>
    <row r="40" spans="2:10" ht="57.75" customHeight="1" x14ac:dyDescent="0.25">
      <c r="B40" s="357" t="s">
        <v>2649</v>
      </c>
      <c r="C40" s="357" t="s">
        <v>2672</v>
      </c>
      <c r="D40" s="358" t="s">
        <v>876</v>
      </c>
      <c r="E40" s="358" t="s">
        <v>2655</v>
      </c>
      <c r="F40" s="357" t="s">
        <v>558</v>
      </c>
      <c r="G40" s="358" t="s">
        <v>2660</v>
      </c>
      <c r="H40" s="358"/>
      <c r="I40" s="478"/>
      <c r="J40" s="689" t="s">
        <v>1304</v>
      </c>
    </row>
    <row r="41" spans="2:10" ht="57.75" customHeight="1" x14ac:dyDescent="0.25">
      <c r="B41" s="357" t="s">
        <v>2650</v>
      </c>
      <c r="C41" s="357" t="s">
        <v>2682</v>
      </c>
      <c r="D41" s="358" t="s">
        <v>879</v>
      </c>
      <c r="E41" s="358" t="s">
        <v>3477</v>
      </c>
      <c r="F41" s="357" t="s">
        <v>558</v>
      </c>
      <c r="G41" s="358" t="s">
        <v>3478</v>
      </c>
      <c r="H41" s="358"/>
      <c r="I41" s="478"/>
      <c r="J41" s="689" t="s">
        <v>1304</v>
      </c>
    </row>
    <row r="42" spans="2:10" ht="57.75" customHeight="1" x14ac:dyDescent="0.25">
      <c r="B42" s="357" t="s">
        <v>2651</v>
      </c>
      <c r="C42" s="357" t="s">
        <v>2666</v>
      </c>
      <c r="D42" s="358" t="s">
        <v>882</v>
      </c>
      <c r="E42" s="358" t="s">
        <v>2657</v>
      </c>
      <c r="F42" s="357" t="s">
        <v>558</v>
      </c>
      <c r="G42" s="358" t="s">
        <v>2661</v>
      </c>
      <c r="H42" s="358"/>
      <c r="I42" s="478"/>
      <c r="J42" s="689" t="s">
        <v>1304</v>
      </c>
    </row>
  </sheetData>
  <mergeCells count="1">
    <mergeCell ref="B2:J2"/>
  </mergeCells>
  <conditionalFormatting sqref="C4:G4 B3:B4 B43:I977 B25 D25:G25 D27:G27 B29 D29:G29 B10:I10 B12:G12 B14:G14 B16:G16 B18:G18 B20:G20 B22:I23 B6:I6 B8:I8 C7:D7 B27 F33:I33 C35 F34:H34 G35:H35 B37:B42 F37:F42 D5:I5 I4 I12 I14 I16 I18 I20 I25 I27 I29 B36:I36 B32:H32">
    <cfRule type="expression" dxfId="1084" priority="294">
      <formula>OR($J3="New",$J3="Updated")</formula>
    </cfRule>
  </conditionalFormatting>
  <conditionalFormatting sqref="F4 F43:F977 F25 F27 F29 F6 F10 F12 F14 F16 F18 F20 F22:F23 F8">
    <cfRule type="cellIs" dxfId="1083" priority="290" stopIfTrue="1" operator="equal">
      <formula>"Validation"</formula>
    </cfRule>
    <cfRule type="cellIs" dxfId="1082" priority="291" operator="equal">
      <formula>"Pre-populated"</formula>
    </cfRule>
  </conditionalFormatting>
  <conditionalFormatting sqref="J4 J43:J977 J25 J27 J29 J6 J10 J12 J14 J16 J18 J20 J22:J23 J8">
    <cfRule type="cellIs" dxfId="1081" priority="292" operator="equal">
      <formula>"Updated"</formula>
    </cfRule>
    <cfRule type="cellIs" dxfId="1080" priority="293" operator="equal">
      <formula>"New"</formula>
    </cfRule>
  </conditionalFormatting>
  <conditionalFormatting sqref="B1">
    <cfRule type="expression" dxfId="1079" priority="289">
      <formula>OR($J1="New",$J1="Updated")</formula>
    </cfRule>
  </conditionalFormatting>
  <conditionalFormatting sqref="B30:I30">
    <cfRule type="expression" dxfId="1078" priority="283">
      <formula>OR($J30="New",$J30="Updated")</formula>
    </cfRule>
  </conditionalFormatting>
  <conditionalFormatting sqref="F30">
    <cfRule type="cellIs" dxfId="1077" priority="279" stopIfTrue="1" operator="equal">
      <formula>"Validation"</formula>
    </cfRule>
    <cfRule type="cellIs" dxfId="1076" priority="280" operator="equal">
      <formula>"Pre-populated"</formula>
    </cfRule>
  </conditionalFormatting>
  <conditionalFormatting sqref="J30">
    <cfRule type="cellIs" dxfId="1075" priority="281" operator="equal">
      <formula>"Updated"</formula>
    </cfRule>
    <cfRule type="cellIs" dxfId="1074" priority="282" operator="equal">
      <formula>"New"</formula>
    </cfRule>
  </conditionalFormatting>
  <conditionalFormatting sqref="B31:H31">
    <cfRule type="expression" dxfId="1073" priority="278">
      <formula>OR($J31="New",$J31="Updated")</formula>
    </cfRule>
  </conditionalFormatting>
  <conditionalFormatting sqref="F31">
    <cfRule type="cellIs" dxfId="1072" priority="274" stopIfTrue="1" operator="equal">
      <formula>"Validation"</formula>
    </cfRule>
    <cfRule type="cellIs" dxfId="1071" priority="275" operator="equal">
      <formula>"Pre-populated"</formula>
    </cfRule>
  </conditionalFormatting>
  <conditionalFormatting sqref="F32">
    <cfRule type="cellIs" dxfId="1070" priority="269" stopIfTrue="1" operator="equal">
      <formula>"Validation"</formula>
    </cfRule>
    <cfRule type="cellIs" dxfId="1069" priority="270" operator="equal">
      <formula>"Pre-populated"</formula>
    </cfRule>
  </conditionalFormatting>
  <conditionalFormatting sqref="J31">
    <cfRule type="cellIs" dxfId="1068" priority="265" operator="equal">
      <formula>"Updated"</formula>
    </cfRule>
    <cfRule type="cellIs" dxfId="1067" priority="266" operator="equal">
      <formula>"New"</formula>
    </cfRule>
  </conditionalFormatting>
  <conditionalFormatting sqref="J32">
    <cfRule type="cellIs" dxfId="1066" priority="263" operator="equal">
      <formula>"Updated"</formula>
    </cfRule>
    <cfRule type="cellIs" dxfId="1065" priority="264" operator="equal">
      <formula>"New"</formula>
    </cfRule>
  </conditionalFormatting>
  <conditionalFormatting sqref="B33:C33">
    <cfRule type="expression" dxfId="1064" priority="262">
      <formula>OR($J33="New",$J33="Updated")</formula>
    </cfRule>
  </conditionalFormatting>
  <conditionalFormatting sqref="F33">
    <cfRule type="cellIs" dxfId="1063" priority="258" stopIfTrue="1" operator="equal">
      <formula>"Validation"</formula>
    </cfRule>
    <cfRule type="cellIs" dxfId="1062" priority="259" operator="equal">
      <formula>"Pre-populated"</formula>
    </cfRule>
  </conditionalFormatting>
  <conditionalFormatting sqref="J33">
    <cfRule type="cellIs" dxfId="1061" priority="260" operator="equal">
      <formula>"Updated"</formula>
    </cfRule>
    <cfRule type="cellIs" dxfId="1060" priority="261" operator="equal">
      <formula>"New"</formula>
    </cfRule>
  </conditionalFormatting>
  <conditionalFormatting sqref="B34:C34">
    <cfRule type="expression" dxfId="1059" priority="257">
      <formula>OR($J34="New",$J34="Updated")</formula>
    </cfRule>
  </conditionalFormatting>
  <conditionalFormatting sqref="F34">
    <cfRule type="cellIs" dxfId="1058" priority="255" stopIfTrue="1" operator="equal">
      <formula>"Validation"</formula>
    </cfRule>
    <cfRule type="cellIs" dxfId="1057" priority="256" operator="equal">
      <formula>"Pre-populated"</formula>
    </cfRule>
  </conditionalFormatting>
  <conditionalFormatting sqref="F36">
    <cfRule type="cellIs" dxfId="1056" priority="252" stopIfTrue="1" operator="equal">
      <formula>"Validation"</formula>
    </cfRule>
    <cfRule type="cellIs" dxfId="1055" priority="253" operator="equal">
      <formula>"Pre-populated"</formula>
    </cfRule>
  </conditionalFormatting>
  <conditionalFormatting sqref="J34:J35">
    <cfRule type="cellIs" dxfId="1054" priority="248" operator="equal">
      <formula>"Updated"</formula>
    </cfRule>
    <cfRule type="cellIs" dxfId="1053" priority="249" operator="equal">
      <formula>"New"</formula>
    </cfRule>
  </conditionalFormatting>
  <conditionalFormatting sqref="J36">
    <cfRule type="cellIs" dxfId="1052" priority="246" operator="equal">
      <formula>"Updated"</formula>
    </cfRule>
    <cfRule type="cellIs" dxfId="1051" priority="247" operator="equal">
      <formula>"New"</formula>
    </cfRule>
  </conditionalFormatting>
  <conditionalFormatting sqref="B35">
    <cfRule type="expression" dxfId="1050" priority="245">
      <formula>OR($J35="New",$J35="Updated")</formula>
    </cfRule>
  </conditionalFormatting>
  <conditionalFormatting sqref="E33">
    <cfRule type="expression" dxfId="1049" priority="244">
      <formula>OR($J33="New",$J33="Updated")</formula>
    </cfRule>
  </conditionalFormatting>
  <conditionalFormatting sqref="E34">
    <cfRule type="expression" dxfId="1048" priority="243">
      <formula>OR($J34="New",$J34="Updated")</formula>
    </cfRule>
  </conditionalFormatting>
  <conditionalFormatting sqref="E35">
    <cfRule type="expression" dxfId="1047" priority="242">
      <formula>OR($J35="New",$J35="Updated")</formula>
    </cfRule>
  </conditionalFormatting>
  <conditionalFormatting sqref="F35">
    <cfRule type="expression" dxfId="1046" priority="240">
      <formula>OR($J35="New",$J35="Updated")</formula>
    </cfRule>
  </conditionalFormatting>
  <conditionalFormatting sqref="F35">
    <cfRule type="cellIs" dxfId="1045" priority="238" stopIfTrue="1" operator="equal">
      <formula>"Validation"</formula>
    </cfRule>
    <cfRule type="cellIs" dxfId="1044" priority="239" operator="equal">
      <formula>"Pre-populated"</formula>
    </cfRule>
  </conditionalFormatting>
  <conditionalFormatting sqref="D33:D34">
    <cfRule type="expression" dxfId="1043" priority="234">
      <formula>OR($J33="New",$J33="Updated")</formula>
    </cfRule>
  </conditionalFormatting>
  <conditionalFormatting sqref="D35">
    <cfRule type="expression" dxfId="1042" priority="233">
      <formula>OR($J35="New",$J35="Updated")</formula>
    </cfRule>
  </conditionalFormatting>
  <conditionalFormatting sqref="B37:C37">
    <cfRule type="expression" dxfId="1041" priority="232">
      <formula>OR($J37="New",$J37="Updated")</formula>
    </cfRule>
  </conditionalFormatting>
  <conditionalFormatting sqref="F37">
    <cfRule type="cellIs" dxfId="1040" priority="228" stopIfTrue="1" operator="equal">
      <formula>"Validation"</formula>
    </cfRule>
    <cfRule type="cellIs" dxfId="1039" priority="229" operator="equal">
      <formula>"Pre-populated"</formula>
    </cfRule>
  </conditionalFormatting>
  <conditionalFormatting sqref="J37">
    <cfRule type="cellIs" dxfId="1038" priority="230" operator="equal">
      <formula>"Updated"</formula>
    </cfRule>
    <cfRule type="cellIs" dxfId="1037" priority="231" operator="equal">
      <formula>"New"</formula>
    </cfRule>
  </conditionalFormatting>
  <conditionalFormatting sqref="F37">
    <cfRule type="cellIs" dxfId="1036" priority="226" stopIfTrue="1" operator="equal">
      <formula>"Validation"</formula>
    </cfRule>
    <cfRule type="cellIs" dxfId="1035" priority="227" operator="equal">
      <formula>"Pre-populated"</formula>
    </cfRule>
  </conditionalFormatting>
  <conditionalFormatting sqref="J37">
    <cfRule type="cellIs" dxfId="1034" priority="224" operator="equal">
      <formula>"Updated"</formula>
    </cfRule>
    <cfRule type="cellIs" dxfId="1033" priority="225" operator="equal">
      <formula>"New"</formula>
    </cfRule>
  </conditionalFormatting>
  <conditionalFormatting sqref="B38:C38">
    <cfRule type="expression" dxfId="1032" priority="223">
      <formula>OR($J38="New",$J38="Updated")</formula>
    </cfRule>
  </conditionalFormatting>
  <conditionalFormatting sqref="F38">
    <cfRule type="cellIs" dxfId="1031" priority="219" stopIfTrue="1" operator="equal">
      <formula>"Validation"</formula>
    </cfRule>
    <cfRule type="cellIs" dxfId="1030" priority="220" operator="equal">
      <formula>"Pre-populated"</formula>
    </cfRule>
  </conditionalFormatting>
  <conditionalFormatting sqref="J38">
    <cfRule type="cellIs" dxfId="1029" priority="221" operator="equal">
      <formula>"Updated"</formula>
    </cfRule>
    <cfRule type="cellIs" dxfId="1028" priority="222" operator="equal">
      <formula>"New"</formula>
    </cfRule>
  </conditionalFormatting>
  <conditionalFormatting sqref="F38">
    <cfRule type="cellIs" dxfId="1027" priority="217" stopIfTrue="1" operator="equal">
      <formula>"Validation"</formula>
    </cfRule>
    <cfRule type="cellIs" dxfId="1026" priority="218" operator="equal">
      <formula>"Pre-populated"</formula>
    </cfRule>
  </conditionalFormatting>
  <conditionalFormatting sqref="J38">
    <cfRule type="cellIs" dxfId="1025" priority="215" operator="equal">
      <formula>"Updated"</formula>
    </cfRule>
    <cfRule type="cellIs" dxfId="1024" priority="216" operator="equal">
      <formula>"New"</formula>
    </cfRule>
  </conditionalFormatting>
  <conditionalFormatting sqref="B39:C39">
    <cfRule type="expression" dxfId="1023" priority="214">
      <formula>OR($J39="New",$J39="Updated")</formula>
    </cfRule>
  </conditionalFormatting>
  <conditionalFormatting sqref="F39">
    <cfRule type="cellIs" dxfId="1022" priority="210" stopIfTrue="1" operator="equal">
      <formula>"Validation"</formula>
    </cfRule>
    <cfRule type="cellIs" dxfId="1021" priority="211" operator="equal">
      <formula>"Pre-populated"</formula>
    </cfRule>
  </conditionalFormatting>
  <conditionalFormatting sqref="J39">
    <cfRule type="cellIs" dxfId="1020" priority="212" operator="equal">
      <formula>"Updated"</formula>
    </cfRule>
    <cfRule type="cellIs" dxfId="1019" priority="213" operator="equal">
      <formula>"New"</formula>
    </cfRule>
  </conditionalFormatting>
  <conditionalFormatting sqref="F39">
    <cfRule type="cellIs" dxfId="1018" priority="208" stopIfTrue="1" operator="equal">
      <formula>"Validation"</formula>
    </cfRule>
    <cfRule type="cellIs" dxfId="1017" priority="209" operator="equal">
      <formula>"Pre-populated"</formula>
    </cfRule>
  </conditionalFormatting>
  <conditionalFormatting sqref="J39">
    <cfRule type="cellIs" dxfId="1016" priority="206" operator="equal">
      <formula>"Updated"</formula>
    </cfRule>
    <cfRule type="cellIs" dxfId="1015" priority="207" operator="equal">
      <formula>"New"</formula>
    </cfRule>
  </conditionalFormatting>
  <conditionalFormatting sqref="B40:C40">
    <cfRule type="expression" dxfId="1014" priority="205">
      <formula>OR($J40="New",$J40="Updated")</formula>
    </cfRule>
  </conditionalFormatting>
  <conditionalFormatting sqref="F40">
    <cfRule type="cellIs" dxfId="1013" priority="201" stopIfTrue="1" operator="equal">
      <formula>"Validation"</formula>
    </cfRule>
    <cfRule type="cellIs" dxfId="1012" priority="202" operator="equal">
      <formula>"Pre-populated"</formula>
    </cfRule>
  </conditionalFormatting>
  <conditionalFormatting sqref="J40">
    <cfRule type="cellIs" dxfId="1011" priority="203" operator="equal">
      <formula>"Updated"</formula>
    </cfRule>
    <cfRule type="cellIs" dxfId="1010" priority="204" operator="equal">
      <formula>"New"</formula>
    </cfRule>
  </conditionalFormatting>
  <conditionalFormatting sqref="F40">
    <cfRule type="cellIs" dxfId="1009" priority="199" stopIfTrue="1" operator="equal">
      <formula>"Validation"</formula>
    </cfRule>
    <cfRule type="cellIs" dxfId="1008" priority="200" operator="equal">
      <formula>"Pre-populated"</formula>
    </cfRule>
  </conditionalFormatting>
  <conditionalFormatting sqref="J40">
    <cfRule type="cellIs" dxfId="1007" priority="197" operator="equal">
      <formula>"Updated"</formula>
    </cfRule>
    <cfRule type="cellIs" dxfId="1006" priority="198" operator="equal">
      <formula>"New"</formula>
    </cfRule>
  </conditionalFormatting>
  <conditionalFormatting sqref="B41:C41">
    <cfRule type="expression" dxfId="1005" priority="196">
      <formula>OR($J41="New",$J41="Updated")</formula>
    </cfRule>
  </conditionalFormatting>
  <conditionalFormatting sqref="F41">
    <cfRule type="cellIs" dxfId="1004" priority="192" stopIfTrue="1" operator="equal">
      <formula>"Validation"</formula>
    </cfRule>
    <cfRule type="cellIs" dxfId="1003" priority="193" operator="equal">
      <formula>"Pre-populated"</formula>
    </cfRule>
  </conditionalFormatting>
  <conditionalFormatting sqref="J41">
    <cfRule type="cellIs" dxfId="1002" priority="194" operator="equal">
      <formula>"Updated"</formula>
    </cfRule>
    <cfRule type="cellIs" dxfId="1001" priority="195" operator="equal">
      <formula>"New"</formula>
    </cfRule>
  </conditionalFormatting>
  <conditionalFormatting sqref="F41">
    <cfRule type="cellIs" dxfId="1000" priority="190" stopIfTrue="1" operator="equal">
      <formula>"Validation"</formula>
    </cfRule>
    <cfRule type="cellIs" dxfId="999" priority="191" operator="equal">
      <formula>"Pre-populated"</formula>
    </cfRule>
  </conditionalFormatting>
  <conditionalFormatting sqref="J41">
    <cfRule type="cellIs" dxfId="998" priority="188" operator="equal">
      <formula>"Updated"</formula>
    </cfRule>
    <cfRule type="cellIs" dxfId="997" priority="189" operator="equal">
      <formula>"New"</formula>
    </cfRule>
  </conditionalFormatting>
  <conditionalFormatting sqref="B42:C42">
    <cfRule type="expression" dxfId="996" priority="187">
      <formula>OR($J42="New",$J42="Updated")</formula>
    </cfRule>
  </conditionalFormatting>
  <conditionalFormatting sqref="F42">
    <cfRule type="cellIs" dxfId="995" priority="183" stopIfTrue="1" operator="equal">
      <formula>"Validation"</formula>
    </cfRule>
    <cfRule type="cellIs" dxfId="994" priority="184" operator="equal">
      <formula>"Pre-populated"</formula>
    </cfRule>
  </conditionalFormatting>
  <conditionalFormatting sqref="J42">
    <cfRule type="cellIs" dxfId="993" priority="185" operator="equal">
      <formula>"Updated"</formula>
    </cfRule>
    <cfRule type="cellIs" dxfId="992" priority="186" operator="equal">
      <formula>"New"</formula>
    </cfRule>
  </conditionalFormatting>
  <conditionalFormatting sqref="F42">
    <cfRule type="cellIs" dxfId="991" priority="181" stopIfTrue="1" operator="equal">
      <formula>"Validation"</formula>
    </cfRule>
    <cfRule type="cellIs" dxfId="990" priority="182" operator="equal">
      <formula>"Pre-populated"</formula>
    </cfRule>
  </conditionalFormatting>
  <conditionalFormatting sqref="J42">
    <cfRule type="cellIs" dxfId="989" priority="179" operator="equal">
      <formula>"Updated"</formula>
    </cfRule>
    <cfRule type="cellIs" dxfId="988" priority="180" operator="equal">
      <formula>"New"</formula>
    </cfRule>
  </conditionalFormatting>
  <conditionalFormatting sqref="D37:D38">
    <cfRule type="expression" dxfId="987" priority="178">
      <formula>OR($J37="New",$J37="Updated")</formula>
    </cfRule>
  </conditionalFormatting>
  <conditionalFormatting sqref="D39">
    <cfRule type="expression" dxfId="986" priority="177">
      <formula>OR($J39="New",$J39="Updated")</formula>
    </cfRule>
  </conditionalFormatting>
  <conditionalFormatting sqref="D40:D41">
    <cfRule type="expression" dxfId="985" priority="176">
      <formula>OR($J40="New",$J40="Updated")</formula>
    </cfRule>
  </conditionalFormatting>
  <conditionalFormatting sqref="D42">
    <cfRule type="expression" dxfId="984" priority="175">
      <formula>OR($J42="New",$J42="Updated")</formula>
    </cfRule>
  </conditionalFormatting>
  <conditionalFormatting sqref="E37:E42">
    <cfRule type="expression" dxfId="983" priority="174">
      <formula>OR($J37="New",$J37="Updated")</formula>
    </cfRule>
  </conditionalFormatting>
  <conditionalFormatting sqref="G37:H42">
    <cfRule type="expression" dxfId="982" priority="173">
      <formula>OR($J37="New",$J37="Updated")</formula>
    </cfRule>
  </conditionalFormatting>
  <conditionalFormatting sqref="I37">
    <cfRule type="expression" dxfId="981" priority="171">
      <formula>OR($J37="New",$J37="Updated")</formula>
    </cfRule>
  </conditionalFormatting>
  <conditionalFormatting sqref="B24:G24 I24">
    <cfRule type="expression" dxfId="980" priority="165">
      <formula>OR($J24="New",$J24="Updated")</formula>
    </cfRule>
  </conditionalFormatting>
  <conditionalFormatting sqref="F24">
    <cfRule type="cellIs" dxfId="979" priority="161" stopIfTrue="1" operator="equal">
      <formula>"Validation"</formula>
    </cfRule>
    <cfRule type="cellIs" dxfId="978" priority="162" operator="equal">
      <formula>"Pre-populated"</formula>
    </cfRule>
  </conditionalFormatting>
  <conditionalFormatting sqref="J24">
    <cfRule type="cellIs" dxfId="977" priority="163" operator="equal">
      <formula>"Updated"</formula>
    </cfRule>
    <cfRule type="cellIs" dxfId="976" priority="164" operator="equal">
      <formula>"New"</formula>
    </cfRule>
  </conditionalFormatting>
  <conditionalFormatting sqref="C25">
    <cfRule type="expression" dxfId="975" priority="160">
      <formula>OR($J25="New",$J25="Updated")</formula>
    </cfRule>
  </conditionalFormatting>
  <conditionalFormatting sqref="B26:G26 I26">
    <cfRule type="expression" dxfId="974" priority="159">
      <formula>OR($J26="New",$J26="Updated")</formula>
    </cfRule>
  </conditionalFormatting>
  <conditionalFormatting sqref="F26">
    <cfRule type="cellIs" dxfId="973" priority="155" stopIfTrue="1" operator="equal">
      <formula>"Validation"</formula>
    </cfRule>
    <cfRule type="cellIs" dxfId="972" priority="156" operator="equal">
      <formula>"Pre-populated"</formula>
    </cfRule>
  </conditionalFormatting>
  <conditionalFormatting sqref="J26">
    <cfRule type="cellIs" dxfId="971" priority="157" operator="equal">
      <formula>"Updated"</formula>
    </cfRule>
    <cfRule type="cellIs" dxfId="970" priority="158" operator="equal">
      <formula>"New"</formula>
    </cfRule>
  </conditionalFormatting>
  <conditionalFormatting sqref="C27">
    <cfRule type="expression" dxfId="969" priority="154">
      <formula>OR($J27="New",$J27="Updated")</formula>
    </cfRule>
  </conditionalFormatting>
  <conditionalFormatting sqref="B28:G28 I28">
    <cfRule type="expression" dxfId="968" priority="153">
      <formula>OR($J28="New",$J28="Updated")</formula>
    </cfRule>
  </conditionalFormatting>
  <conditionalFormatting sqref="F28">
    <cfRule type="cellIs" dxfId="967" priority="149" stopIfTrue="1" operator="equal">
      <formula>"Validation"</formula>
    </cfRule>
    <cfRule type="cellIs" dxfId="966" priority="150" operator="equal">
      <formula>"Pre-populated"</formula>
    </cfRule>
  </conditionalFormatting>
  <conditionalFormatting sqref="J28">
    <cfRule type="cellIs" dxfId="965" priority="151" operator="equal">
      <formula>"Updated"</formula>
    </cfRule>
    <cfRule type="cellIs" dxfId="964" priority="152" operator="equal">
      <formula>"New"</formula>
    </cfRule>
  </conditionalFormatting>
  <conditionalFormatting sqref="C29">
    <cfRule type="expression" dxfId="963" priority="148">
      <formula>OR($J29="New",$J29="Updated")</formula>
    </cfRule>
  </conditionalFormatting>
  <conditionalFormatting sqref="B5">
    <cfRule type="expression" dxfId="962" priority="147">
      <formula>OR($J5="New",$J5="Updated")</formula>
    </cfRule>
  </conditionalFormatting>
  <conditionalFormatting sqref="F5">
    <cfRule type="cellIs" dxfId="961" priority="143" stopIfTrue="1" operator="equal">
      <formula>"Validation"</formula>
    </cfRule>
    <cfRule type="cellIs" dxfId="960" priority="144" operator="equal">
      <formula>"Pre-populated"</formula>
    </cfRule>
  </conditionalFormatting>
  <conditionalFormatting sqref="J5">
    <cfRule type="cellIs" dxfId="959" priority="145" operator="equal">
      <formula>"Updated"</formula>
    </cfRule>
    <cfRule type="cellIs" dxfId="958" priority="146" operator="equal">
      <formula>"New"</formula>
    </cfRule>
  </conditionalFormatting>
  <conditionalFormatting sqref="C5">
    <cfRule type="expression" dxfId="957" priority="142">
      <formula>OR($J5="New",$J5="Updated")</formula>
    </cfRule>
  </conditionalFormatting>
  <conditionalFormatting sqref="C9:D9">
    <cfRule type="expression" dxfId="956" priority="106">
      <formula>OR($J9="New",$J9="Updated")</formula>
    </cfRule>
  </conditionalFormatting>
  <conditionalFormatting sqref="C11:D11">
    <cfRule type="expression" dxfId="955" priority="105">
      <formula>OR($J11="New",$J11="Updated")</formula>
    </cfRule>
  </conditionalFormatting>
  <conditionalFormatting sqref="D13">
    <cfRule type="expression" dxfId="954" priority="104">
      <formula>OR($J13="New",$J13="Updated")</formula>
    </cfRule>
  </conditionalFormatting>
  <conditionalFormatting sqref="D15">
    <cfRule type="expression" dxfId="953" priority="103">
      <formula>OR($J15="New",$J15="Updated")</formula>
    </cfRule>
  </conditionalFormatting>
  <conditionalFormatting sqref="C17:D17">
    <cfRule type="expression" dxfId="952" priority="102">
      <formula>OR($J17="New",$J17="Updated")</formula>
    </cfRule>
  </conditionalFormatting>
  <conditionalFormatting sqref="C19:D19">
    <cfRule type="expression" dxfId="951" priority="101">
      <formula>OR($J19="New",$J19="Updated")</formula>
    </cfRule>
  </conditionalFormatting>
  <conditionalFormatting sqref="C21:D21">
    <cfRule type="expression" dxfId="950" priority="100">
      <formula>OR($J21="New",$J21="Updated")</formula>
    </cfRule>
  </conditionalFormatting>
  <conditionalFormatting sqref="C13">
    <cfRule type="expression" dxfId="949" priority="99">
      <formula>OR($J13="New",$J13="Updated")</formula>
    </cfRule>
  </conditionalFormatting>
  <conditionalFormatting sqref="C15">
    <cfRule type="expression" dxfId="948" priority="98">
      <formula>OR($J15="New",$J15="Updated")</formula>
    </cfRule>
  </conditionalFormatting>
  <conditionalFormatting sqref="E7:I7">
    <cfRule type="expression" dxfId="947" priority="97">
      <formula>OR($J7="New",$J7="Updated")</formula>
    </cfRule>
  </conditionalFormatting>
  <conditionalFormatting sqref="F7">
    <cfRule type="cellIs" dxfId="946" priority="93" stopIfTrue="1" operator="equal">
      <formula>"Validation"</formula>
    </cfRule>
    <cfRule type="cellIs" dxfId="945" priority="94" operator="equal">
      <formula>"Pre-populated"</formula>
    </cfRule>
  </conditionalFormatting>
  <conditionalFormatting sqref="J7">
    <cfRule type="cellIs" dxfId="944" priority="95" operator="equal">
      <formula>"Updated"</formula>
    </cfRule>
    <cfRule type="cellIs" dxfId="943" priority="96" operator="equal">
      <formula>"New"</formula>
    </cfRule>
  </conditionalFormatting>
  <conditionalFormatting sqref="E9:I9">
    <cfRule type="expression" dxfId="942" priority="92">
      <formula>OR($J9="New",$J9="Updated")</formula>
    </cfRule>
  </conditionalFormatting>
  <conditionalFormatting sqref="F9">
    <cfRule type="cellIs" dxfId="941" priority="88" stopIfTrue="1" operator="equal">
      <formula>"Validation"</formula>
    </cfRule>
    <cfRule type="cellIs" dxfId="940" priority="89" operator="equal">
      <formula>"Pre-populated"</formula>
    </cfRule>
  </conditionalFormatting>
  <conditionalFormatting sqref="J9">
    <cfRule type="cellIs" dxfId="939" priority="90" operator="equal">
      <formula>"Updated"</formula>
    </cfRule>
    <cfRule type="cellIs" dxfId="938" priority="91" operator="equal">
      <formula>"New"</formula>
    </cfRule>
  </conditionalFormatting>
  <conditionalFormatting sqref="E11:I11">
    <cfRule type="expression" dxfId="937" priority="87">
      <formula>OR($J11="New",$J11="Updated")</formula>
    </cfRule>
  </conditionalFormatting>
  <conditionalFormatting sqref="F11">
    <cfRule type="cellIs" dxfId="936" priority="83" stopIfTrue="1" operator="equal">
      <formula>"Validation"</formula>
    </cfRule>
    <cfRule type="cellIs" dxfId="935" priority="84" operator="equal">
      <formula>"Pre-populated"</formula>
    </cfRule>
  </conditionalFormatting>
  <conditionalFormatting sqref="J11">
    <cfRule type="cellIs" dxfId="934" priority="85" operator="equal">
      <formula>"Updated"</formula>
    </cfRule>
    <cfRule type="cellIs" dxfId="933" priority="86" operator="equal">
      <formula>"New"</formula>
    </cfRule>
  </conditionalFormatting>
  <conditionalFormatting sqref="E13:G13 I13">
    <cfRule type="expression" dxfId="932" priority="82">
      <formula>OR($J13="New",$J13="Updated")</formula>
    </cfRule>
  </conditionalFormatting>
  <conditionalFormatting sqref="F13">
    <cfRule type="cellIs" dxfId="931" priority="78" stopIfTrue="1" operator="equal">
      <formula>"Validation"</formula>
    </cfRule>
    <cfRule type="cellIs" dxfId="930" priority="79" operator="equal">
      <formula>"Pre-populated"</formula>
    </cfRule>
  </conditionalFormatting>
  <conditionalFormatting sqref="J13">
    <cfRule type="cellIs" dxfId="929" priority="80" operator="equal">
      <formula>"Updated"</formula>
    </cfRule>
    <cfRule type="cellIs" dxfId="928" priority="81" operator="equal">
      <formula>"New"</formula>
    </cfRule>
  </conditionalFormatting>
  <conditionalFormatting sqref="E15:G15 I15">
    <cfRule type="expression" dxfId="927" priority="77">
      <formula>OR($J15="New",$J15="Updated")</formula>
    </cfRule>
  </conditionalFormatting>
  <conditionalFormatting sqref="F15">
    <cfRule type="cellIs" dxfId="926" priority="73" stopIfTrue="1" operator="equal">
      <formula>"Validation"</formula>
    </cfRule>
    <cfRule type="cellIs" dxfId="925" priority="74" operator="equal">
      <formula>"Pre-populated"</formula>
    </cfRule>
  </conditionalFormatting>
  <conditionalFormatting sqref="J15">
    <cfRule type="cellIs" dxfId="924" priority="75" operator="equal">
      <formula>"Updated"</formula>
    </cfRule>
    <cfRule type="cellIs" dxfId="923" priority="76" operator="equal">
      <formula>"New"</formula>
    </cfRule>
  </conditionalFormatting>
  <conditionalFormatting sqref="E17:G17 I17">
    <cfRule type="expression" dxfId="922" priority="72">
      <formula>OR($J17="New",$J17="Updated")</formula>
    </cfRule>
  </conditionalFormatting>
  <conditionalFormatting sqref="F17">
    <cfRule type="cellIs" dxfId="921" priority="68" stopIfTrue="1" operator="equal">
      <formula>"Validation"</formula>
    </cfRule>
    <cfRule type="cellIs" dxfId="920" priority="69" operator="equal">
      <formula>"Pre-populated"</formula>
    </cfRule>
  </conditionalFormatting>
  <conditionalFormatting sqref="J17">
    <cfRule type="cellIs" dxfId="919" priority="70" operator="equal">
      <formula>"Updated"</formula>
    </cfRule>
    <cfRule type="cellIs" dxfId="918" priority="71" operator="equal">
      <formula>"New"</formula>
    </cfRule>
  </conditionalFormatting>
  <conditionalFormatting sqref="E19:G19 I19">
    <cfRule type="expression" dxfId="917" priority="67">
      <formula>OR($J19="New",$J19="Updated")</formula>
    </cfRule>
  </conditionalFormatting>
  <conditionalFormatting sqref="F19">
    <cfRule type="cellIs" dxfId="916" priority="63" stopIfTrue="1" operator="equal">
      <formula>"Validation"</formula>
    </cfRule>
    <cfRule type="cellIs" dxfId="915" priority="64" operator="equal">
      <formula>"Pre-populated"</formula>
    </cfRule>
  </conditionalFormatting>
  <conditionalFormatting sqref="J19">
    <cfRule type="cellIs" dxfId="914" priority="65" operator="equal">
      <formula>"Updated"</formula>
    </cfRule>
    <cfRule type="cellIs" dxfId="913" priority="66" operator="equal">
      <formula>"New"</formula>
    </cfRule>
  </conditionalFormatting>
  <conditionalFormatting sqref="E21:G21 I21">
    <cfRule type="expression" dxfId="912" priority="62">
      <formula>OR($J21="New",$J21="Updated")</formula>
    </cfRule>
  </conditionalFormatting>
  <conditionalFormatting sqref="F21">
    <cfRule type="cellIs" dxfId="911" priority="58" stopIfTrue="1" operator="equal">
      <formula>"Validation"</formula>
    </cfRule>
    <cfRule type="cellIs" dxfId="910" priority="59" operator="equal">
      <formula>"Pre-populated"</formula>
    </cfRule>
  </conditionalFormatting>
  <conditionalFormatting sqref="J21">
    <cfRule type="cellIs" dxfId="909" priority="60" operator="equal">
      <formula>"Updated"</formula>
    </cfRule>
    <cfRule type="cellIs" dxfId="908" priority="61" operator="equal">
      <formula>"New"</formula>
    </cfRule>
  </conditionalFormatting>
  <conditionalFormatting sqref="B9">
    <cfRule type="expression" dxfId="907" priority="56">
      <formula>OR($J9="New",$J9="Updated")</formula>
    </cfRule>
  </conditionalFormatting>
  <conditionalFormatting sqref="B11">
    <cfRule type="expression" dxfId="906" priority="55">
      <formula>OR($J11="New",$J11="Updated")</formula>
    </cfRule>
  </conditionalFormatting>
  <conditionalFormatting sqref="B13">
    <cfRule type="expression" dxfId="905" priority="54">
      <formula>OR($J13="New",$J13="Updated")</formula>
    </cfRule>
  </conditionalFormatting>
  <conditionalFormatting sqref="B15">
    <cfRule type="expression" dxfId="904" priority="53">
      <formula>OR($J15="New",$J15="Updated")</formula>
    </cfRule>
  </conditionalFormatting>
  <conditionalFormatting sqref="B17">
    <cfRule type="expression" dxfId="903" priority="52">
      <formula>OR($J17="New",$J17="Updated")</formula>
    </cfRule>
  </conditionalFormatting>
  <conditionalFormatting sqref="B19">
    <cfRule type="expression" dxfId="902" priority="51">
      <formula>OR($J19="New",$J19="Updated")</formula>
    </cfRule>
  </conditionalFormatting>
  <conditionalFormatting sqref="B21">
    <cfRule type="expression" dxfId="901" priority="50">
      <formula>OR($J21="New",$J21="Updated")</formula>
    </cfRule>
  </conditionalFormatting>
  <conditionalFormatting sqref="B7">
    <cfRule type="expression" dxfId="900" priority="49">
      <formula>OR($J7="New",$J7="Updated")</formula>
    </cfRule>
  </conditionalFormatting>
  <conditionalFormatting sqref="H3:H4">
    <cfRule type="expression" dxfId="899" priority="48">
      <formula>OR($J3="New",$J3="Updated")</formula>
    </cfRule>
  </conditionalFormatting>
  <conditionalFormatting sqref="H12">
    <cfRule type="expression" dxfId="898" priority="47">
      <formula>OR($J12="New",$J12="Updated")</formula>
    </cfRule>
  </conditionalFormatting>
  <conditionalFormatting sqref="H13">
    <cfRule type="expression" dxfId="897" priority="46">
      <formula>OR($J13="New",$J13="Updated")</formula>
    </cfRule>
  </conditionalFormatting>
  <conditionalFormatting sqref="H14">
    <cfRule type="expression" dxfId="896" priority="45">
      <formula>OR($J14="New",$J14="Updated")</formula>
    </cfRule>
  </conditionalFormatting>
  <conditionalFormatting sqref="H15">
    <cfRule type="expression" dxfId="895" priority="44">
      <formula>OR($J15="New",$J15="Updated")</formula>
    </cfRule>
  </conditionalFormatting>
  <conditionalFormatting sqref="H16">
    <cfRule type="expression" dxfId="894" priority="43">
      <formula>OR($J16="New",$J16="Updated")</formula>
    </cfRule>
  </conditionalFormatting>
  <conditionalFormatting sqref="H17">
    <cfRule type="expression" dxfId="893" priority="42">
      <formula>OR($J17="New",$J17="Updated")</formula>
    </cfRule>
  </conditionalFormatting>
  <conditionalFormatting sqref="H18">
    <cfRule type="expression" dxfId="892" priority="41">
      <formula>OR($J18="New",$J18="Updated")</formula>
    </cfRule>
  </conditionalFormatting>
  <conditionalFormatting sqref="H19">
    <cfRule type="expression" dxfId="891" priority="40">
      <formula>OR($J19="New",$J19="Updated")</formula>
    </cfRule>
  </conditionalFormatting>
  <conditionalFormatting sqref="H20">
    <cfRule type="expression" dxfId="890" priority="39">
      <formula>OR($J20="New",$J20="Updated")</formula>
    </cfRule>
  </conditionalFormatting>
  <conditionalFormatting sqref="H21">
    <cfRule type="expression" dxfId="889" priority="38">
      <formula>OR($J21="New",$J21="Updated")</formula>
    </cfRule>
  </conditionalFormatting>
  <conditionalFormatting sqref="H24">
    <cfRule type="expression" dxfId="888" priority="37">
      <formula>OR($J24="New",$J24="Updated")</formula>
    </cfRule>
  </conditionalFormatting>
  <conditionalFormatting sqref="H25">
    <cfRule type="expression" dxfId="887" priority="36">
      <formula>OR($J25="New",$J25="Updated")</formula>
    </cfRule>
  </conditionalFormatting>
  <conditionalFormatting sqref="H26">
    <cfRule type="expression" dxfId="886" priority="35">
      <formula>OR($J26="New",$J26="Updated")</formula>
    </cfRule>
  </conditionalFormatting>
  <conditionalFormatting sqref="H27">
    <cfRule type="expression" dxfId="885" priority="34">
      <formula>OR($J27="New",$J27="Updated")</formula>
    </cfRule>
  </conditionalFormatting>
  <conditionalFormatting sqref="H28">
    <cfRule type="expression" dxfId="884" priority="33">
      <formula>OR($J28="New",$J28="Updated")</formula>
    </cfRule>
  </conditionalFormatting>
  <conditionalFormatting sqref="H29">
    <cfRule type="expression" dxfId="883" priority="32">
      <formula>OR($J29="New",$J29="Updated")</formula>
    </cfRule>
  </conditionalFormatting>
  <conditionalFormatting sqref="I31">
    <cfRule type="expression" dxfId="882" priority="31">
      <formula>OR($J31="New",$J31="Updated")</formula>
    </cfRule>
  </conditionalFormatting>
  <conditionalFormatting sqref="I32">
    <cfRule type="expression" dxfId="881" priority="30">
      <formula>OR($J32="New",$J32="Updated")</formula>
    </cfRule>
  </conditionalFormatting>
  <conditionalFormatting sqref="I34">
    <cfRule type="expression" dxfId="880" priority="29">
      <formula>OR($J34="New",$J34="Updated")</formula>
    </cfRule>
  </conditionalFormatting>
  <conditionalFormatting sqref="I35">
    <cfRule type="expression" dxfId="879" priority="28">
      <formula>OR($J35="New",$J35="Updated")</formula>
    </cfRule>
  </conditionalFormatting>
  <conditionalFormatting sqref="I38">
    <cfRule type="expression" dxfId="878" priority="27">
      <formula>OR($J38="New",$J38="Updated")</formula>
    </cfRule>
  </conditionalFormatting>
  <conditionalFormatting sqref="I39">
    <cfRule type="expression" dxfId="877" priority="26">
      <formula>OR($J39="New",$J39="Updated")</formula>
    </cfRule>
  </conditionalFormatting>
  <conditionalFormatting sqref="I40">
    <cfRule type="expression" dxfId="876" priority="25">
      <formula>OR($J40="New",$J40="Updated")</formula>
    </cfRule>
  </conditionalFormatting>
  <conditionalFormatting sqref="I42">
    <cfRule type="expression" dxfId="875" priority="23">
      <formula>OR($J42="New",$J42="Updated")</formula>
    </cfRule>
  </conditionalFormatting>
  <conditionalFormatting sqref="I41">
    <cfRule type="expression" dxfId="874" priority="4">
      <formula>OR($J41="New",$J41="Updated")</formula>
    </cfRule>
  </conditionalFormatting>
  <pageMargins left="0.70866141732283472" right="0.70866141732283472" top="0.74803149606299213" bottom="0.74803149606299213" header="0.31496062992125984" footer="0.31496062992125984"/>
  <pageSetup paperSize="9" scale="82" fitToHeight="0" orientation="landscape"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3D6A6D76-32A0-4D74-B694-296C22600B9B}">
          <x14:formula1>
            <xm:f>RS_ValueSource!$E$41:$E$44</xm:f>
          </x14:formula1>
          <xm:sqref>F4:F42</xm:sqref>
        </x14:dataValidation>
        <x14:dataValidation type="list" allowBlank="1" showInputMessage="1" showErrorMessage="1" xr:uid="{AD3D7A96-8932-4C48-9631-6010A558ABCC}">
          <x14:formula1>
            <xm:f>RS_ValueSource!$E$38:$E$40</xm:f>
          </x14:formula1>
          <xm:sqref>J4:J42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K43"/>
  <sheetViews>
    <sheetView showGridLines="0" zoomScaleNormal="100" workbookViewId="0"/>
  </sheetViews>
  <sheetFormatPr defaultColWidth="10.42578125" defaultRowHeight="16.5" x14ac:dyDescent="0.3"/>
  <cols>
    <col min="1" max="1" width="2" style="19" customWidth="1"/>
    <col min="2" max="2" width="2.5703125" style="19" customWidth="1"/>
    <col min="3" max="3" width="3.140625" style="19" customWidth="1"/>
    <col min="4" max="4" width="0" style="19" hidden="1" customWidth="1"/>
    <col min="5" max="5" width="3.7109375" style="19" customWidth="1"/>
    <col min="6" max="6" width="55.28515625" style="19" customWidth="1"/>
    <col min="7" max="10" width="20.7109375" style="19" customWidth="1"/>
    <col min="11" max="11" width="7.7109375" style="19" customWidth="1"/>
    <col min="12" max="16384" width="10.42578125" style="19"/>
  </cols>
  <sheetData>
    <row r="1" spans="1:11" ht="16.5" customHeight="1" x14ac:dyDescent="0.3">
      <c r="A1" s="3"/>
    </row>
    <row r="2" spans="1:11" ht="16.5" customHeight="1" x14ac:dyDescent="0.3">
      <c r="A2" s="3"/>
    </row>
    <row r="3" spans="1:11" ht="16.5" customHeight="1" x14ac:dyDescent="0.3">
      <c r="A3" s="3"/>
    </row>
    <row r="4" spans="1:11" ht="29.25" customHeight="1" x14ac:dyDescent="0.5">
      <c r="B4" s="163"/>
      <c r="C4" s="898" t="s">
        <v>49</v>
      </c>
      <c r="D4" s="898"/>
      <c r="E4" s="898"/>
      <c r="F4" s="898"/>
      <c r="G4" s="898"/>
      <c r="H4" s="909" t="s">
        <v>73</v>
      </c>
      <c r="I4" s="909"/>
      <c r="J4" s="909"/>
      <c r="K4" s="10" t="str">
        <f>'010'!E8</f>
        <v>1234</v>
      </c>
    </row>
    <row r="5" spans="1:11" ht="15" customHeight="1" x14ac:dyDescent="0.3">
      <c r="F5" s="101"/>
      <c r="G5" s="101"/>
    </row>
    <row r="6" spans="1:11" ht="25.5" customHeight="1" x14ac:dyDescent="0.5">
      <c r="C6" s="68"/>
      <c r="E6" s="41" t="s">
        <v>180</v>
      </c>
      <c r="F6" s="41"/>
      <c r="G6" s="41"/>
      <c r="H6" s="6"/>
      <c r="I6" s="6"/>
      <c r="J6" s="6"/>
    </row>
    <row r="7" spans="1:11" ht="25.5" x14ac:dyDescent="0.5">
      <c r="A7" s="3"/>
      <c r="C7" s="68"/>
      <c r="E7" s="164"/>
      <c r="F7" s="164"/>
      <c r="G7" s="164"/>
      <c r="H7" s="165"/>
      <c r="I7" s="165"/>
      <c r="J7" s="165"/>
    </row>
    <row r="8" spans="1:11" ht="15" customHeight="1" x14ac:dyDescent="0.3">
      <c r="E8" s="859" t="s">
        <v>2338</v>
      </c>
      <c r="F8" s="859"/>
      <c r="G8" s="859"/>
      <c r="H8" s="859"/>
      <c r="I8" s="859"/>
      <c r="J8" s="859"/>
    </row>
    <row r="9" spans="1:11" ht="15" customHeight="1" x14ac:dyDescent="0.3">
      <c r="B9" s="98"/>
      <c r="C9" s="110"/>
      <c r="E9" s="859"/>
      <c r="F9" s="859"/>
      <c r="G9" s="859"/>
      <c r="H9" s="859"/>
      <c r="I9" s="859"/>
      <c r="J9" s="859"/>
    </row>
    <row r="10" spans="1:11" ht="15.95" customHeight="1" x14ac:dyDescent="0.3">
      <c r="B10" s="98"/>
      <c r="C10" s="98"/>
      <c r="E10" s="938"/>
      <c r="F10" s="939"/>
      <c r="G10" s="841" t="s">
        <v>181</v>
      </c>
      <c r="H10" s="841" t="s">
        <v>182</v>
      </c>
      <c r="I10" s="841" t="s">
        <v>183</v>
      </c>
      <c r="J10" s="839" t="s">
        <v>184</v>
      </c>
    </row>
    <row r="11" spans="1:11" ht="19.5" customHeight="1" x14ac:dyDescent="0.3">
      <c r="B11" s="98"/>
      <c r="C11" s="98"/>
      <c r="E11" s="940"/>
      <c r="F11" s="941"/>
      <c r="G11" s="842"/>
      <c r="H11" s="842"/>
      <c r="I11" s="842"/>
      <c r="J11" s="840"/>
    </row>
    <row r="12" spans="1:11" ht="20.100000000000001" customHeight="1" x14ac:dyDescent="0.3">
      <c r="B12" s="98"/>
      <c r="C12" s="98"/>
      <c r="E12" s="928"/>
      <c r="F12" s="929"/>
      <c r="G12" s="167" t="s">
        <v>88</v>
      </c>
      <c r="H12" s="167" t="s">
        <v>89</v>
      </c>
      <c r="I12" s="167" t="s">
        <v>99</v>
      </c>
      <c r="J12" s="168" t="s">
        <v>100</v>
      </c>
    </row>
    <row r="13" spans="1:11" ht="42" customHeight="1" x14ac:dyDescent="0.3">
      <c r="B13" s="98"/>
      <c r="C13" s="106"/>
      <c r="E13" s="169">
        <v>1</v>
      </c>
      <c r="F13" s="170" t="s">
        <v>185</v>
      </c>
      <c r="G13" s="528" t="s">
        <v>2064</v>
      </c>
      <c r="H13" s="528" t="s">
        <v>2064</v>
      </c>
      <c r="I13" s="528" t="s">
        <v>2064</v>
      </c>
      <c r="J13" s="185" t="s">
        <v>2026</v>
      </c>
    </row>
    <row r="14" spans="1:11" ht="39.950000000000003" customHeight="1" x14ac:dyDescent="0.3">
      <c r="B14" s="98"/>
      <c r="C14" s="114"/>
      <c r="E14" s="171">
        <v>2</v>
      </c>
      <c r="F14" s="172" t="s">
        <v>186</v>
      </c>
      <c r="G14" s="354" t="s">
        <v>2062</v>
      </c>
      <c r="H14" s="354" t="s">
        <v>2062</v>
      </c>
      <c r="I14" s="360" t="s">
        <v>2062</v>
      </c>
      <c r="J14" s="529" t="s">
        <v>2027</v>
      </c>
      <c r="K14" s="173"/>
    </row>
    <row r="15" spans="1:11" ht="17.25" x14ac:dyDescent="0.3">
      <c r="A15" s="3"/>
      <c r="B15" s="98"/>
      <c r="C15" s="114"/>
      <c r="D15" s="68"/>
      <c r="E15" s="174"/>
      <c r="F15" s="97"/>
      <c r="G15" s="175"/>
      <c r="H15" s="175"/>
      <c r="I15" s="175"/>
      <c r="J15" s="176"/>
      <c r="K15" s="173"/>
    </row>
    <row r="16" spans="1:11" x14ac:dyDescent="0.3">
      <c r="A16" s="3"/>
      <c r="B16" s="98"/>
      <c r="C16" s="114"/>
      <c r="E16" s="174"/>
      <c r="F16" s="97"/>
      <c r="G16" s="175"/>
      <c r="H16" s="175"/>
      <c r="I16" s="175"/>
      <c r="J16" s="176"/>
      <c r="K16" s="173"/>
    </row>
    <row r="17" spans="1:11" ht="16.5" customHeight="1" x14ac:dyDescent="0.3">
      <c r="A17" s="3"/>
      <c r="B17" s="98"/>
      <c r="C17" s="110"/>
      <c r="E17" s="859" t="s">
        <v>3220</v>
      </c>
      <c r="F17" s="859"/>
      <c r="G17" s="859"/>
      <c r="H17" s="859"/>
      <c r="I17" s="859"/>
      <c r="J17" s="859"/>
    </row>
    <row r="18" spans="1:11" ht="15.95" customHeight="1" x14ac:dyDescent="0.3">
      <c r="B18" s="98"/>
      <c r="C18" s="927"/>
      <c r="E18" s="859"/>
      <c r="F18" s="859"/>
      <c r="G18" s="859"/>
      <c r="H18" s="859"/>
      <c r="I18" s="859"/>
      <c r="J18" s="859"/>
    </row>
    <row r="19" spans="1:11" ht="20.25" customHeight="1" x14ac:dyDescent="0.3">
      <c r="B19" s="98"/>
      <c r="C19" s="927"/>
      <c r="E19" s="942"/>
      <c r="F19" s="943"/>
      <c r="G19" s="946"/>
      <c r="H19" s="932"/>
      <c r="I19" s="933"/>
      <c r="J19" s="933"/>
    </row>
    <row r="20" spans="1:11" ht="15.95" customHeight="1" x14ac:dyDescent="0.3">
      <c r="B20" s="109"/>
      <c r="C20" s="109"/>
      <c r="E20" s="944"/>
      <c r="F20" s="945"/>
      <c r="G20" s="947"/>
      <c r="H20" s="932"/>
      <c r="I20" s="933"/>
      <c r="J20" s="933"/>
    </row>
    <row r="21" spans="1:11" ht="21" customHeight="1" x14ac:dyDescent="0.3">
      <c r="B21" s="98"/>
      <c r="C21" s="927"/>
      <c r="E21" s="930"/>
      <c r="F21" s="931"/>
      <c r="G21" s="71" t="s">
        <v>101</v>
      </c>
      <c r="H21" s="177"/>
      <c r="I21" s="178"/>
      <c r="J21" s="178"/>
      <c r="K21" s="90"/>
    </row>
    <row r="22" spans="1:11" ht="30" customHeight="1" x14ac:dyDescent="0.3">
      <c r="B22" s="98"/>
      <c r="C22" s="927"/>
      <c r="E22" s="89">
        <v>1</v>
      </c>
      <c r="F22" s="170" t="s">
        <v>187</v>
      </c>
      <c r="G22" s="537">
        <v>0</v>
      </c>
      <c r="H22" s="179"/>
      <c r="I22" s="157"/>
      <c r="J22" s="157"/>
      <c r="K22" s="115"/>
    </row>
    <row r="23" spans="1:11" ht="30" customHeight="1" x14ac:dyDescent="0.3">
      <c r="B23" s="36"/>
      <c r="C23" s="116"/>
      <c r="E23" s="124">
        <v>2</v>
      </c>
      <c r="F23" s="172" t="s">
        <v>81</v>
      </c>
      <c r="G23" s="529" t="s">
        <v>2025</v>
      </c>
      <c r="H23" s="179"/>
      <c r="I23" s="157"/>
      <c r="J23" s="157"/>
      <c r="K23" s="115"/>
    </row>
    <row r="24" spans="1:11" x14ac:dyDescent="0.3">
      <c r="A24" s="3"/>
      <c r="B24" s="36"/>
      <c r="C24" s="116"/>
      <c r="E24" s="174"/>
      <c r="F24" s="97"/>
      <c r="G24" s="176"/>
      <c r="H24" s="133"/>
      <c r="I24" s="180"/>
      <c r="J24" s="180"/>
      <c r="K24" s="115"/>
    </row>
    <row r="25" spans="1:11" x14ac:dyDescent="0.3">
      <c r="A25" s="3"/>
      <c r="B25" s="36"/>
      <c r="C25" s="116"/>
      <c r="E25" s="174"/>
      <c r="F25" s="97"/>
      <c r="G25" s="176"/>
      <c r="H25" s="133"/>
      <c r="I25" s="180"/>
      <c r="J25" s="180"/>
      <c r="K25" s="115"/>
    </row>
    <row r="26" spans="1:11" ht="17.100000000000001" customHeight="1" x14ac:dyDescent="0.3">
      <c r="A26" s="3"/>
      <c r="B26" s="117"/>
      <c r="C26" s="117"/>
      <c r="E26" s="859" t="s">
        <v>3221</v>
      </c>
      <c r="F26" s="859"/>
      <c r="G26" s="859"/>
      <c r="H26" s="859"/>
      <c r="I26" s="859"/>
      <c r="J26" s="859"/>
      <c r="K26" s="115"/>
    </row>
    <row r="27" spans="1:11" ht="17.100000000000001" customHeight="1" x14ac:dyDescent="0.3">
      <c r="B27" s="117"/>
      <c r="C27" s="117"/>
      <c r="E27" s="859"/>
      <c r="F27" s="859"/>
      <c r="G27" s="859"/>
      <c r="H27" s="859"/>
      <c r="I27" s="859"/>
      <c r="J27" s="859"/>
      <c r="K27" s="115"/>
    </row>
    <row r="28" spans="1:11" ht="24" customHeight="1" x14ac:dyDescent="0.3">
      <c r="B28" s="117"/>
      <c r="C28" s="117"/>
      <c r="E28" s="910"/>
      <c r="F28" s="911"/>
      <c r="G28" s="925" t="s">
        <v>188</v>
      </c>
      <c r="H28" s="925"/>
      <c r="I28" s="925" t="s">
        <v>189</v>
      </c>
      <c r="J28" s="926"/>
      <c r="K28" s="115"/>
    </row>
    <row r="29" spans="1:11" ht="17.100000000000001" customHeight="1" x14ac:dyDescent="0.3">
      <c r="B29" s="117"/>
      <c r="C29" s="117"/>
      <c r="E29" s="912"/>
      <c r="F29" s="913"/>
      <c r="G29" s="936" t="s">
        <v>190</v>
      </c>
      <c r="H29" s="936" t="s">
        <v>191</v>
      </c>
      <c r="I29" s="936" t="s">
        <v>190</v>
      </c>
      <c r="J29" s="937" t="s">
        <v>191</v>
      </c>
      <c r="K29" s="115"/>
    </row>
    <row r="30" spans="1:11" ht="17.100000000000001" customHeight="1" x14ac:dyDescent="0.3">
      <c r="B30" s="117"/>
      <c r="C30" s="117"/>
      <c r="E30" s="914"/>
      <c r="F30" s="915"/>
      <c r="G30" s="936"/>
      <c r="H30" s="936"/>
      <c r="I30" s="936"/>
      <c r="J30" s="937"/>
      <c r="K30" s="115"/>
    </row>
    <row r="31" spans="1:11" ht="17.100000000000001" customHeight="1" x14ac:dyDescent="0.3">
      <c r="B31" s="117"/>
      <c r="C31" s="117"/>
      <c r="E31" s="934"/>
      <c r="F31" s="935"/>
      <c r="G31" s="181" t="s">
        <v>102</v>
      </c>
      <c r="H31" s="181" t="s">
        <v>103</v>
      </c>
      <c r="I31" s="181" t="s">
        <v>104</v>
      </c>
      <c r="J31" s="182" t="s">
        <v>105</v>
      </c>
      <c r="K31" s="115"/>
    </row>
    <row r="32" spans="1:11" ht="25.5" customHeight="1" x14ac:dyDescent="0.3">
      <c r="E32" s="920" t="s">
        <v>192</v>
      </c>
      <c r="F32" s="921"/>
      <c r="G32" s="922"/>
      <c r="H32" s="923"/>
      <c r="I32" s="923"/>
      <c r="J32" s="924"/>
      <c r="K32" s="115"/>
    </row>
    <row r="33" spans="1:11" ht="30" customHeight="1" x14ac:dyDescent="0.3">
      <c r="E33" s="124">
        <v>1</v>
      </c>
      <c r="F33" s="184" t="s">
        <v>193</v>
      </c>
      <c r="G33" s="185" t="s">
        <v>2028</v>
      </c>
      <c r="H33" s="533" t="s">
        <v>2023</v>
      </c>
      <c r="I33" s="185" t="s">
        <v>2029</v>
      </c>
      <c r="J33" s="533" t="s">
        <v>2024</v>
      </c>
      <c r="K33" s="115"/>
    </row>
    <row r="34" spans="1:11" ht="30" customHeight="1" x14ac:dyDescent="0.3">
      <c r="E34" s="124">
        <v>2</v>
      </c>
      <c r="F34" s="172" t="s">
        <v>194</v>
      </c>
      <c r="G34" s="418" t="s">
        <v>2062</v>
      </c>
      <c r="H34" s="354" t="s">
        <v>2062</v>
      </c>
      <c r="I34" s="354" t="s">
        <v>2062</v>
      </c>
      <c r="J34" s="354" t="s">
        <v>2062</v>
      </c>
      <c r="K34" s="115"/>
    </row>
    <row r="35" spans="1:11" ht="30" customHeight="1" x14ac:dyDescent="0.3">
      <c r="E35" s="124">
        <v>3</v>
      </c>
      <c r="F35" s="172" t="s">
        <v>195</v>
      </c>
      <c r="G35" s="354" t="s">
        <v>2062</v>
      </c>
      <c r="H35" s="354" t="s">
        <v>2062</v>
      </c>
      <c r="I35" s="354" t="s">
        <v>2062</v>
      </c>
      <c r="J35" s="354" t="s">
        <v>2062</v>
      </c>
      <c r="K35" s="115"/>
    </row>
    <row r="36" spans="1:11" ht="30" customHeight="1" x14ac:dyDescent="0.3">
      <c r="E36" s="124">
        <v>4</v>
      </c>
      <c r="F36" s="184" t="s">
        <v>196</v>
      </c>
      <c r="G36" s="354" t="s">
        <v>2062</v>
      </c>
      <c r="H36" s="354" t="s">
        <v>2062</v>
      </c>
      <c r="I36" s="354" t="s">
        <v>2062</v>
      </c>
      <c r="J36" s="354" t="s">
        <v>2062</v>
      </c>
      <c r="K36" s="115"/>
    </row>
    <row r="37" spans="1:11" ht="30" customHeight="1" x14ac:dyDescent="0.3">
      <c r="E37" s="124">
        <v>5</v>
      </c>
      <c r="F37" s="184" t="s">
        <v>197</v>
      </c>
      <c r="G37" s="354" t="s">
        <v>2062</v>
      </c>
      <c r="H37" s="354" t="s">
        <v>2062</v>
      </c>
      <c r="I37" s="354" t="s">
        <v>2062</v>
      </c>
      <c r="J37" s="354" t="s">
        <v>2062</v>
      </c>
      <c r="K37" s="115"/>
    </row>
    <row r="38" spans="1:11" ht="30" customHeight="1" x14ac:dyDescent="0.3">
      <c r="E38" s="124">
        <v>6</v>
      </c>
      <c r="F38" s="184" t="s">
        <v>198</v>
      </c>
      <c r="G38" s="185" t="s">
        <v>2030</v>
      </c>
      <c r="H38" s="185" t="s">
        <v>2031</v>
      </c>
      <c r="I38" s="185" t="s">
        <v>2032</v>
      </c>
      <c r="J38" s="185" t="s">
        <v>3424</v>
      </c>
      <c r="K38" s="115"/>
    </row>
    <row r="39" spans="1:11" ht="30" customHeight="1" x14ac:dyDescent="0.3">
      <c r="E39" s="124">
        <v>7</v>
      </c>
      <c r="F39" s="184" t="s">
        <v>199</v>
      </c>
      <c r="G39" s="354" t="s">
        <v>897</v>
      </c>
      <c r="H39" s="354" t="s">
        <v>2063</v>
      </c>
      <c r="I39" s="354" t="s">
        <v>897</v>
      </c>
      <c r="J39" s="354" t="s">
        <v>2063</v>
      </c>
      <c r="K39" s="115"/>
    </row>
    <row r="40" spans="1:11" ht="30" customHeight="1" x14ac:dyDescent="0.3">
      <c r="E40" s="124">
        <v>8</v>
      </c>
      <c r="F40" s="184" t="s">
        <v>200</v>
      </c>
      <c r="G40" s="186" t="s">
        <v>2033</v>
      </c>
      <c r="H40" s="186" t="s">
        <v>2034</v>
      </c>
      <c r="I40" s="186" t="s">
        <v>2035</v>
      </c>
      <c r="J40" s="186" t="s">
        <v>2036</v>
      </c>
      <c r="K40" s="115"/>
    </row>
    <row r="41" spans="1:11" ht="17.100000000000001" customHeight="1" x14ac:dyDescent="0.3">
      <c r="A41" s="3"/>
      <c r="E41" s="479"/>
      <c r="F41" s="479"/>
      <c r="G41" s="479"/>
      <c r="H41" s="479"/>
      <c r="I41" s="479"/>
      <c r="J41" s="479"/>
      <c r="K41" s="115"/>
    </row>
    <row r="42" spans="1:11" ht="26.25" customHeight="1" x14ac:dyDescent="0.3">
      <c r="E42" s="917" t="s">
        <v>201</v>
      </c>
      <c r="F42" s="918"/>
      <c r="G42" s="918"/>
      <c r="H42" s="918"/>
      <c r="I42" s="918"/>
      <c r="J42" s="919"/>
      <c r="K42" s="115"/>
    </row>
    <row r="43" spans="1:11" s="187" customFormat="1" ht="27.75" customHeight="1" x14ac:dyDescent="0.2">
      <c r="E43" s="916" t="s">
        <v>202</v>
      </c>
      <c r="F43" s="916"/>
      <c r="G43" s="916"/>
      <c r="H43" s="916"/>
      <c r="I43" s="916"/>
      <c r="J43" s="188" t="s">
        <v>14</v>
      </c>
      <c r="K43" s="189"/>
    </row>
  </sheetData>
  <sheetProtection formatColumns="0"/>
  <mergeCells count="31">
    <mergeCell ref="E8:J9"/>
    <mergeCell ref="H19:H20"/>
    <mergeCell ref="I19:I20"/>
    <mergeCell ref="J19:J20"/>
    <mergeCell ref="E31:F31"/>
    <mergeCell ref="G29:G30"/>
    <mergeCell ref="H29:H30"/>
    <mergeCell ref="I29:I30"/>
    <mergeCell ref="J29:J30"/>
    <mergeCell ref="E26:J27"/>
    <mergeCell ref="E10:F11"/>
    <mergeCell ref="G10:G11"/>
    <mergeCell ref="E17:J18"/>
    <mergeCell ref="E19:F20"/>
    <mergeCell ref="G19:G20"/>
    <mergeCell ref="H4:J4"/>
    <mergeCell ref="I10:I11"/>
    <mergeCell ref="J10:J11"/>
    <mergeCell ref="E28:F30"/>
    <mergeCell ref="E43:I43"/>
    <mergeCell ref="E42:J42"/>
    <mergeCell ref="E32:F32"/>
    <mergeCell ref="G32:J32"/>
    <mergeCell ref="C4:G4"/>
    <mergeCell ref="G28:H28"/>
    <mergeCell ref="I28:J28"/>
    <mergeCell ref="H10:H11"/>
    <mergeCell ref="C18:C19"/>
    <mergeCell ref="C21:C22"/>
    <mergeCell ref="E12:F12"/>
    <mergeCell ref="E21:F21"/>
  </mergeCells>
  <conditionalFormatting sqref="G22 G33:J40 G13:J14">
    <cfRule type="expression" dxfId="873" priority="2">
      <formula>ISNUMBER(G13)</formula>
    </cfRule>
  </conditionalFormatting>
  <conditionalFormatting sqref="G23">
    <cfRule type="expression" dxfId="872" priority="1">
      <formula>ISNUMBER(G23)</formula>
    </cfRule>
  </conditionalFormatting>
  <dataValidations count="25">
    <dataValidation type="decimal" operator="equal" allowBlank="1" showInputMessage="1" showErrorMessage="1" errorTitle="Warning" error="Is expected to equal zero" sqref="I39 G39" xr:uid="{00000000-0002-0000-0F00-000000000000}">
      <formula1>0</formula1>
    </dataValidation>
    <dataValidation type="decimal" errorStyle="warning" operator="greaterThanOrEqual" allowBlank="1" showInputMessage="1" showErrorMessage="1" errorTitle="Warning" error="Proposed YOA Planned Premium: Gross should normally be zero or more" sqref="G13:I13" xr:uid="{176BAF48-D0E0-4AD3-9C26-FF029A44A978}">
      <formula1>0</formula1>
    </dataValidation>
    <dataValidation type="decimal" errorStyle="warning" operator="greaterThanOrEqual" allowBlank="1" showInputMessage="1" showErrorMessage="1" errorTitle="Warning" error="Current YOA Planned Premium: Gross should normally be zero or more" sqref="G14" xr:uid="{00000000-0002-0000-0F00-000002000000}">
      <formula1>0</formula1>
    </dataValidation>
    <dataValidation type="decimal" errorStyle="warning" operator="greaterThanOrEqual" allowBlank="1" showInputMessage="1" showErrorMessage="1" errorTitle="Warning" error="Current YOA Planned Premium: Acquisition Costs should normally be zero or more" sqref="H14" xr:uid="{00000000-0002-0000-0F00-000004000000}">
      <formula1>0</formula1>
    </dataValidation>
    <dataValidation type="decimal" errorStyle="warning" operator="greaterThanOrEqual" allowBlank="1" showInputMessage="1" showErrorMessage="1" errorTitle="Warning" error="Current YOA Planned Premium: RI Share should normally be zero or more" sqref="I14" xr:uid="{00000000-0002-0000-0F00-000006000000}">
      <formula1>0</formula1>
    </dataValidation>
    <dataValidation type="decimal" errorStyle="warning" operator="greaterThanOrEqual" allowBlank="1" showInputMessage="1" showErrorMessage="1" errorTitle="Warning" error="One-Year Catastrophe Losses – LCM Region-Perils &amp; Classes Only: Net Mean should normally be zero or more" sqref="G34" xr:uid="{00000000-0002-0000-0F00-000007000000}">
      <formula1>0</formula1>
    </dataValidation>
    <dataValidation type="decimal" errorStyle="warning" operator="greaterThanOrEqual" allowBlank="1" showInputMessage="1" showErrorMessage="1" errorTitle="Warning" error="One-Year Catastrophe Losses - All Non-LCM: Net Mean should normally be zero or more" sqref="G35" xr:uid="{00000000-0002-0000-0F00-000008000000}">
      <formula1>0</formula1>
    </dataValidation>
    <dataValidation type="decimal" errorStyle="warning" operator="greaterThanOrEqual" allowBlank="1" showInputMessage="1" showErrorMessage="1" errorTitle="Warning" error="One-Year Premium Risk Claims - Excluding Catastrophe: Net Mean should normally be zero or more" sqref="G36" xr:uid="{00000000-0002-0000-0F00-000009000000}">
      <formula1>0</formula1>
    </dataValidation>
    <dataValidation type="decimal" errorStyle="warning" operator="greaterThanOrEqual" allowBlank="1" showInputMessage="1" showErrorMessage="1" errorTitle="Warning" error="One-Year Reserving Risk Claims: Net Mean should normally be zero or more" sqref="G37" xr:uid="{00000000-0002-0000-0F00-00000A000000}">
      <formula1>0</formula1>
    </dataValidation>
    <dataValidation type="decimal" operator="lessThanOrEqual" allowBlank="1" showInputMessage="1" showErrorMessage="1" errorTitle="Error" error="One-Year Catastrophe Claims total: Net 99.5th must be less than or equal to One-Year Catastrophe Losses – LCM Region-Perils &amp; Classes Only: Net 99.5th plus(+) One-Year Catastrophe Losses - All Non-LCM: Net 99.5th" sqref="H33" xr:uid="{00000000-0002-0000-0F00-00000B000000}">
      <formula1>SUM(H34:H35)</formula1>
    </dataValidation>
    <dataValidation type="decimal" errorStyle="warning" operator="greaterThanOrEqual" allowBlank="1" showInputMessage="1" showErrorMessage="1" errorTitle="Warning" error="One-Year Catastrophe Losses – LCM Region-Perils &amp; Classes Only: Net 99.5th should normally be zero or more" sqref="H34" xr:uid="{00000000-0002-0000-0F00-00000C000000}">
      <formula1>0</formula1>
    </dataValidation>
    <dataValidation type="decimal" errorStyle="warning" operator="greaterThanOrEqual" allowBlank="1" showInputMessage="1" showErrorMessage="1" errorTitle="Warning" error="One-Year Catastrophe Losses - All Non-LCM: Net 99.5th should normally be zero or more" sqref="H35" xr:uid="{00000000-0002-0000-0F00-00000D000000}">
      <formula1>0</formula1>
    </dataValidation>
    <dataValidation type="decimal" errorStyle="warning" operator="greaterThanOrEqual" allowBlank="1" showInputMessage="1" showErrorMessage="1" errorTitle="Warning" error="One-Year Premium Risk Claims - Excluding Catastrophe: Net 99.5th should normally be zero or more" sqref="H36" xr:uid="{00000000-0002-0000-0F00-00000E000000}">
      <formula1>0</formula1>
    </dataValidation>
    <dataValidation type="decimal" errorStyle="warning" operator="greaterThanOrEqual" allowBlank="1" showInputMessage="1" showErrorMessage="1" errorTitle="Warning" error="One-Year Reserving Risk Claims: Net 99.5th should normally be zero or more" sqref="H37" xr:uid="{00000000-0002-0000-0F00-00000F000000}">
      <formula1>0</formula1>
    </dataValidation>
    <dataValidation type="decimal" operator="lessThanOrEqual" allowBlank="1" showInputMessage="1" showErrorMessage="1" errorTitle="Error" error="One-Year Diversification Credit - Between Risk Categories: Net 99.5th  must be zero or less" sqref="H39" xr:uid="{00000000-0002-0000-0F00-000010000000}">
      <formula1>0</formula1>
    </dataValidation>
    <dataValidation type="decimal" errorStyle="warning" operator="greaterThanOrEqual" allowBlank="1" showInputMessage="1" showErrorMessage="1" errorTitle="Warning" error="Ultimate Catastrophe Losses – LCM Region-Perils &amp; Classes Only: Net Mean should normally be zero or more" sqref="I34" xr:uid="{00000000-0002-0000-0F00-000011000000}">
      <formula1>0</formula1>
    </dataValidation>
    <dataValidation type="decimal" errorStyle="warning" operator="greaterThanOrEqual" allowBlank="1" showInputMessage="1" showErrorMessage="1" errorTitle="Warning" error="Ultimate Catastrophe Losses - All Non-LCM: Net Mean should normally be zero or more" sqref="I35" xr:uid="{00000000-0002-0000-0F00-000012000000}">
      <formula1>0</formula1>
    </dataValidation>
    <dataValidation type="decimal" errorStyle="warning" operator="greaterThanOrEqual" allowBlank="1" showInputMessage="1" showErrorMessage="1" errorTitle="Warning" error="Ultimate Premium Risk Claims - Excluding Catastrophe: Net Mean should normally be zero or more" sqref="I36" xr:uid="{00000000-0002-0000-0F00-000013000000}">
      <formula1>0</formula1>
    </dataValidation>
    <dataValidation type="decimal" errorStyle="warning" operator="greaterThanOrEqual" allowBlank="1" showInputMessage="1" showErrorMessage="1" errorTitle="Warning" error="Ultimate Reserving Risk Claims: Net Mean should normally be zero or more" sqref="I37" xr:uid="{00000000-0002-0000-0F00-000014000000}">
      <formula1>0</formula1>
    </dataValidation>
    <dataValidation type="decimal" operator="lessThan" allowBlank="1" showInputMessage="1" showErrorMessage="1" errorTitle="Error" error="Ultimate Catastrophe Claims total: Net 99.5th must be less than or equal to Ultimate Catastrophe Losses – LCM Region-Perils &amp; Classes Only: Net 99.5th plus(+) Ultimate Catastrophe Losses - All Non-LCM: Net 99.5th" sqref="J33" xr:uid="{00000000-0002-0000-0F00-000015000000}">
      <formula1>SUM(J34:J35)</formula1>
    </dataValidation>
    <dataValidation type="decimal" errorStyle="warning" operator="greaterThanOrEqual" allowBlank="1" showInputMessage="1" showErrorMessage="1" errorTitle="Warning" error="Ultimate Catastrophe Losses – LCM Region-Perils &amp; Classes Only: Net 99.5th should normally be zero or more" sqref="J34" xr:uid="{00000000-0002-0000-0F00-000016000000}">
      <formula1>0</formula1>
    </dataValidation>
    <dataValidation type="decimal" errorStyle="warning" operator="greaterThanOrEqual" allowBlank="1" showInputMessage="1" showErrorMessage="1" errorTitle="Warning" error="Ultimate Catastrophe Losses - All Non-LCM: Net 99.5th should normally be zero or more" sqref="J35" xr:uid="{00000000-0002-0000-0F00-000017000000}">
      <formula1>0</formula1>
    </dataValidation>
    <dataValidation type="decimal" errorStyle="warning" operator="greaterThanOrEqual" allowBlank="1" showInputMessage="1" showErrorMessage="1" errorTitle="Warning" error="Ultimate Premium Risk Claims - Excluding Catastrophe: Net 99.5th should normally be zero or more" sqref="J36" xr:uid="{00000000-0002-0000-0F00-000018000000}">
      <formula1>0</formula1>
    </dataValidation>
    <dataValidation type="decimal" errorStyle="warning" operator="greaterThanOrEqual" allowBlank="1" showInputMessage="1" showErrorMessage="1" errorTitle="Warning" error="Ultimate Reserving Risk Claims: Net 99.5th should normally be zero or more" sqref="J37" xr:uid="{00000000-0002-0000-0F00-000019000000}">
      <formula1>0</formula1>
    </dataValidation>
    <dataValidation type="decimal" errorStyle="warning" operator="greaterThanOrEqual" allowBlank="1" showInputMessage="1" showErrorMessage="1" errorTitle="Warning" error="Ultimate Diversification Credit - Between Risk Categories: Net 99.5th  must be zero or less" sqref="J39" xr:uid="{00000000-0002-0000-0F00-00001A000000}">
      <formula1>0</formula1>
    </dataValidation>
  </dataValidations>
  <hyperlinks>
    <hyperlink ref="H4" r:id="rId1" xr:uid="{00000000-0004-0000-0F00-000000000000}"/>
  </hyperlinks>
  <pageMargins left="0.70866141732283472" right="0.70866141732283472" top="0.74803149606299213" bottom="0.74803149606299213" header="0.31496062992125984" footer="0.31496062992125984"/>
  <pageSetup paperSize="9" scale="56" fitToHeight="0" orientation="portrait" verticalDpi="90" r:id="rId2"/>
  <headerFooter scaleWithDoc="0">
    <oddHeader>&amp;R&amp;F</oddHeader>
    <oddFooter>&amp;L&amp;D &amp;T&amp;RPage &amp;P of &amp;N&amp;C&amp;1#&amp;"Calibri"&amp;10&amp;K000000Classification: Confidential</oddFooter>
  </headerFooter>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1F000000}">
          <x14:formula1>
            <xm:f>RS_ValueSource!F36:F37</xm:f>
          </x14:formula1>
          <xm:sqref>J43</xm:sqref>
        </x14:dataValidation>
        <x14:dataValidation type="decimal" operator="equal" allowBlank="1" showInputMessage="1" showErrorMessage="1" errorTitle="Error" error="One-Year Diversified Total: Net Mean must be equal to Form 311 One-Year Net of reinsurance: Mean" xr:uid="{00000000-0002-0000-0F00-00001B000000}">
          <x14:formula1>
            <xm:f>'311'!F18</xm:f>
          </x14:formula1>
          <xm:sqref>G40</xm:sqref>
        </x14:dataValidation>
        <x14:dataValidation type="decimal" operator="equal" allowBlank="1" showInputMessage="1" showErrorMessage="1" errorTitle="Error" error="One-Year Diversified Total: Net 99.5th must be equal to Form 311 One-Year Net of reinsurance: 99.5th percentile" xr:uid="{00000000-0002-0000-0F00-00001C000000}">
          <x14:formula1>
            <xm:f>'311'!L18</xm:f>
          </x14:formula1>
          <xm:sqref>H40</xm:sqref>
        </x14:dataValidation>
        <x14:dataValidation type="decimal" operator="equal" allowBlank="1" showInputMessage="1" showErrorMessage="1" errorTitle="Error" error="Ultimate Diversified Total: Net Mean must be equal to Form 311 Ultimate Net of reinsurance: Mean" xr:uid="{00000000-0002-0000-0F00-00001D000000}">
          <x14:formula1>
            <xm:f>'311'!F18</xm:f>
          </x14:formula1>
          <xm:sqref>I40</xm:sqref>
        </x14:dataValidation>
        <x14:dataValidation type="decimal" errorStyle="warning" operator="equal" allowBlank="1" showInputMessage="1" showErrorMessage="1" errorTitle="Warning" error="Ultimate Diversified Total: Net 99.5th must be equal to Form 311 Ultimate Net of reinsurance: 99.5th percentile" xr:uid="{00000000-0002-0000-0F00-00001E000000}">
          <x14:formula1>
            <xm:f>'311'!L21</xm:f>
          </x14:formula1>
          <xm:sqref>J40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pageSetUpPr fitToPage="1"/>
  </sheetPr>
  <dimension ref="B1:J43"/>
  <sheetViews>
    <sheetView zoomScaleNormal="10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2" width="11.85546875" style="349" customWidth="1"/>
    <col min="3" max="3" width="11.85546875" style="352" customWidth="1"/>
    <col min="4" max="5" width="28" style="348" customWidth="1"/>
    <col min="6" max="6" width="9.7109375" style="348" customWidth="1"/>
    <col min="7" max="8" width="44.28515625" style="348" customWidth="1"/>
    <col min="9" max="9" width="40.7109375" style="348" customWidth="1"/>
    <col min="10" max="16384" width="9.140625" style="347"/>
  </cols>
  <sheetData>
    <row r="1" spans="2:10" x14ac:dyDescent="0.25">
      <c r="B1" s="347"/>
    </row>
    <row r="2" spans="2:10" ht="48" customHeight="1" x14ac:dyDescent="0.25">
      <c r="B2" s="815" t="s">
        <v>994</v>
      </c>
      <c r="C2" s="815"/>
      <c r="D2" s="815"/>
      <c r="E2" s="815"/>
      <c r="F2" s="815"/>
      <c r="G2" s="815"/>
      <c r="H2" s="815"/>
      <c r="I2" s="815"/>
      <c r="J2" s="815"/>
    </row>
    <row r="3" spans="2:10" ht="32.25" customHeight="1" x14ac:dyDescent="0.25">
      <c r="B3" s="350" t="s">
        <v>1386</v>
      </c>
      <c r="C3" s="350" t="s">
        <v>707</v>
      </c>
      <c r="D3" s="350" t="s">
        <v>1301</v>
      </c>
      <c r="E3" s="350" t="s">
        <v>545</v>
      </c>
      <c r="F3" s="350" t="s">
        <v>546</v>
      </c>
      <c r="G3" s="350" t="s">
        <v>547</v>
      </c>
      <c r="H3" s="709" t="s">
        <v>3083</v>
      </c>
      <c r="I3" s="350" t="s">
        <v>428</v>
      </c>
      <c r="J3" s="350" t="s">
        <v>55</v>
      </c>
    </row>
    <row r="4" spans="2:10" ht="58.5" customHeight="1" x14ac:dyDescent="0.25">
      <c r="B4" s="357" t="s">
        <v>2719</v>
      </c>
      <c r="C4" s="357" t="s">
        <v>548</v>
      </c>
      <c r="D4" s="358" t="s">
        <v>898</v>
      </c>
      <c r="E4" s="358" t="s">
        <v>716</v>
      </c>
      <c r="F4" s="357" t="s">
        <v>558</v>
      </c>
      <c r="G4" s="358" t="s">
        <v>899</v>
      </c>
      <c r="H4" s="358"/>
      <c r="I4" s="477"/>
      <c r="J4" s="551" t="s">
        <v>1304</v>
      </c>
    </row>
    <row r="5" spans="2:10" ht="58.5" customHeight="1" x14ac:dyDescent="0.25">
      <c r="B5" s="357" t="s">
        <v>1512</v>
      </c>
      <c r="C5" s="357" t="s">
        <v>548</v>
      </c>
      <c r="D5" s="358" t="s">
        <v>898</v>
      </c>
      <c r="E5" s="358" t="s">
        <v>900</v>
      </c>
      <c r="F5" s="357" t="s">
        <v>558</v>
      </c>
      <c r="G5" s="358" t="s">
        <v>901</v>
      </c>
      <c r="H5" s="358"/>
      <c r="I5" s="477"/>
      <c r="J5" s="551" t="s">
        <v>1304</v>
      </c>
    </row>
    <row r="6" spans="2:10" ht="58.5" customHeight="1" x14ac:dyDescent="0.25">
      <c r="B6" s="357" t="s">
        <v>1513</v>
      </c>
      <c r="C6" s="357" t="s">
        <v>64</v>
      </c>
      <c r="D6" s="358" t="s">
        <v>902</v>
      </c>
      <c r="E6" s="358" t="s">
        <v>716</v>
      </c>
      <c r="F6" s="357" t="s">
        <v>558</v>
      </c>
      <c r="G6" s="358" t="s">
        <v>903</v>
      </c>
      <c r="H6" s="358"/>
      <c r="I6" s="477"/>
      <c r="J6" s="551" t="s">
        <v>1304</v>
      </c>
    </row>
    <row r="7" spans="2:10" ht="58.5" customHeight="1" x14ac:dyDescent="0.25">
      <c r="B7" s="357" t="s">
        <v>1514</v>
      </c>
      <c r="C7" s="357" t="s">
        <v>554</v>
      </c>
      <c r="D7" s="358" t="s">
        <v>904</v>
      </c>
      <c r="E7" s="358" t="s">
        <v>716</v>
      </c>
      <c r="F7" s="357" t="s">
        <v>558</v>
      </c>
      <c r="G7" s="358" t="s">
        <v>905</v>
      </c>
      <c r="H7" s="358"/>
      <c r="I7" s="477"/>
      <c r="J7" s="551" t="s">
        <v>1304</v>
      </c>
    </row>
    <row r="8" spans="2:10" ht="58.5" customHeight="1" x14ac:dyDescent="0.25">
      <c r="B8" s="357" t="s">
        <v>1544</v>
      </c>
      <c r="C8" s="357" t="s">
        <v>554</v>
      </c>
      <c r="D8" s="358" t="s">
        <v>904</v>
      </c>
      <c r="E8" s="358" t="s">
        <v>906</v>
      </c>
      <c r="F8" s="357" t="s">
        <v>558</v>
      </c>
      <c r="G8" s="358" t="s">
        <v>907</v>
      </c>
      <c r="H8" s="358"/>
      <c r="I8" s="477"/>
      <c r="J8" s="551" t="s">
        <v>1304</v>
      </c>
    </row>
    <row r="9" spans="2:10" ht="58.5" customHeight="1" x14ac:dyDescent="0.25">
      <c r="B9" s="357" t="s">
        <v>1515</v>
      </c>
      <c r="C9" s="357" t="s">
        <v>66</v>
      </c>
      <c r="D9" s="358" t="s">
        <v>908</v>
      </c>
      <c r="E9" s="358" t="s">
        <v>716</v>
      </c>
      <c r="F9" s="357" t="s">
        <v>558</v>
      </c>
      <c r="G9" s="358" t="s">
        <v>909</v>
      </c>
      <c r="H9" s="358"/>
      <c r="I9" s="477"/>
      <c r="J9" s="551" t="s">
        <v>1304</v>
      </c>
    </row>
    <row r="10" spans="2:10" ht="58.5" customHeight="1" x14ac:dyDescent="0.25">
      <c r="B10" s="357" t="s">
        <v>1516</v>
      </c>
      <c r="C10" s="357" t="s">
        <v>568</v>
      </c>
      <c r="D10" s="358" t="s">
        <v>910</v>
      </c>
      <c r="E10" s="358" t="s">
        <v>716</v>
      </c>
      <c r="F10" s="357" t="s">
        <v>558</v>
      </c>
      <c r="G10" s="358" t="s">
        <v>911</v>
      </c>
      <c r="H10" s="358"/>
      <c r="I10" s="477"/>
      <c r="J10" s="551" t="s">
        <v>1304</v>
      </c>
    </row>
    <row r="11" spans="2:10" ht="58.5" customHeight="1" x14ac:dyDescent="0.25">
      <c r="B11" s="357" t="s">
        <v>1517</v>
      </c>
      <c r="C11" s="357" t="s">
        <v>568</v>
      </c>
      <c r="D11" s="358" t="s">
        <v>910</v>
      </c>
      <c r="E11" s="358" t="s">
        <v>912</v>
      </c>
      <c r="F11" s="357" t="s">
        <v>558</v>
      </c>
      <c r="G11" s="358" t="s">
        <v>913</v>
      </c>
      <c r="H11" s="358"/>
      <c r="I11" s="477"/>
      <c r="J11" s="551" t="s">
        <v>1304</v>
      </c>
    </row>
    <row r="12" spans="2:10" ht="58.5" customHeight="1" x14ac:dyDescent="0.25">
      <c r="B12" s="357" t="s">
        <v>1518</v>
      </c>
      <c r="C12" s="357" t="s">
        <v>582</v>
      </c>
      <c r="D12" s="358" t="s">
        <v>914</v>
      </c>
      <c r="E12" s="358" t="s">
        <v>716</v>
      </c>
      <c r="F12" s="357" t="s">
        <v>558</v>
      </c>
      <c r="G12" s="358" t="s">
        <v>915</v>
      </c>
      <c r="H12" s="358"/>
      <c r="I12" s="477"/>
      <c r="J12" s="551" t="s">
        <v>1304</v>
      </c>
    </row>
    <row r="13" spans="2:10" ht="58.5" customHeight="1" x14ac:dyDescent="0.25">
      <c r="B13" s="357" t="s">
        <v>1719</v>
      </c>
      <c r="C13" s="357" t="s">
        <v>70</v>
      </c>
      <c r="D13" s="358" t="s">
        <v>1334</v>
      </c>
      <c r="E13" s="358" t="s">
        <v>2195</v>
      </c>
      <c r="F13" s="357"/>
      <c r="G13" s="358"/>
      <c r="H13" s="358"/>
      <c r="I13" s="477" t="s">
        <v>3323</v>
      </c>
      <c r="J13" s="551" t="s">
        <v>1304</v>
      </c>
    </row>
    <row r="14" spans="2:10" ht="58.5" customHeight="1" x14ac:dyDescent="0.25">
      <c r="B14" s="357" t="s">
        <v>1519</v>
      </c>
      <c r="C14" s="357" t="s">
        <v>747</v>
      </c>
      <c r="D14" s="358" t="s">
        <v>916</v>
      </c>
      <c r="E14" s="358" t="s">
        <v>716</v>
      </c>
      <c r="F14" s="357" t="s">
        <v>558</v>
      </c>
      <c r="G14" s="358" t="s">
        <v>917</v>
      </c>
      <c r="H14" s="358"/>
      <c r="I14" s="477"/>
      <c r="J14" s="495" t="s">
        <v>1304</v>
      </c>
    </row>
    <row r="15" spans="2:10" ht="58.5" customHeight="1" x14ac:dyDescent="0.25">
      <c r="B15" s="357" t="s">
        <v>1520</v>
      </c>
      <c r="C15" s="357" t="s">
        <v>799</v>
      </c>
      <c r="D15" s="358" t="s">
        <v>918</v>
      </c>
      <c r="E15" s="358" t="s">
        <v>716</v>
      </c>
      <c r="F15" s="357" t="s">
        <v>558</v>
      </c>
      <c r="G15" s="358" t="s">
        <v>919</v>
      </c>
      <c r="H15" s="358"/>
      <c r="I15" s="477"/>
      <c r="J15" s="495" t="s">
        <v>1304</v>
      </c>
    </row>
    <row r="16" spans="2:10" ht="58.5" customHeight="1" x14ac:dyDescent="0.25">
      <c r="B16" s="357" t="s">
        <v>1521</v>
      </c>
      <c r="C16" s="357" t="s">
        <v>920</v>
      </c>
      <c r="D16" s="358" t="s">
        <v>921</v>
      </c>
      <c r="E16" s="358" t="s">
        <v>716</v>
      </c>
      <c r="F16" s="357" t="s">
        <v>558</v>
      </c>
      <c r="G16" s="358" t="s">
        <v>922</v>
      </c>
      <c r="H16" s="358"/>
      <c r="I16" s="477"/>
      <c r="J16" s="495" t="s">
        <v>1304</v>
      </c>
    </row>
    <row r="17" spans="2:10" ht="58.5" customHeight="1" x14ac:dyDescent="0.25">
      <c r="B17" s="357" t="s">
        <v>1522</v>
      </c>
      <c r="C17" s="357" t="s">
        <v>923</v>
      </c>
      <c r="D17" s="358" t="s">
        <v>924</v>
      </c>
      <c r="E17" s="358" t="s">
        <v>716</v>
      </c>
      <c r="F17" s="357" t="s">
        <v>558</v>
      </c>
      <c r="G17" s="358" t="s">
        <v>925</v>
      </c>
      <c r="H17" s="358"/>
      <c r="I17" s="477"/>
      <c r="J17" s="495" t="s">
        <v>1304</v>
      </c>
    </row>
    <row r="18" spans="2:10" ht="58.5" customHeight="1" x14ac:dyDescent="0.25">
      <c r="B18" s="357" t="s">
        <v>1523</v>
      </c>
      <c r="C18" s="357" t="s">
        <v>926</v>
      </c>
      <c r="D18" s="358" t="s">
        <v>927</v>
      </c>
      <c r="E18" s="358" t="s">
        <v>928</v>
      </c>
      <c r="F18" s="357" t="s">
        <v>558</v>
      </c>
      <c r="G18" s="358" t="s">
        <v>929</v>
      </c>
      <c r="H18" s="358"/>
      <c r="I18" s="477"/>
      <c r="J18" s="495" t="s">
        <v>1304</v>
      </c>
    </row>
    <row r="19" spans="2:10" ht="58.5" customHeight="1" x14ac:dyDescent="0.25">
      <c r="B19" s="357" t="s">
        <v>1524</v>
      </c>
      <c r="C19" s="357" t="s">
        <v>930</v>
      </c>
      <c r="D19" s="358" t="s">
        <v>931</v>
      </c>
      <c r="E19" s="358" t="s">
        <v>932</v>
      </c>
      <c r="F19" s="357" t="s">
        <v>551</v>
      </c>
      <c r="G19" s="358" t="s">
        <v>933</v>
      </c>
      <c r="H19" s="358" t="s">
        <v>3179</v>
      </c>
      <c r="I19" s="477"/>
      <c r="J19" s="495" t="s">
        <v>1304</v>
      </c>
    </row>
    <row r="20" spans="2:10" ht="58.5" customHeight="1" x14ac:dyDescent="0.25">
      <c r="B20" s="357" t="s">
        <v>1545</v>
      </c>
      <c r="C20" s="357" t="s">
        <v>628</v>
      </c>
      <c r="D20" s="358" t="s">
        <v>934</v>
      </c>
      <c r="E20" s="358" t="s">
        <v>935</v>
      </c>
      <c r="F20" s="357" t="s">
        <v>558</v>
      </c>
      <c r="G20" s="358" t="s">
        <v>936</v>
      </c>
      <c r="H20" s="358" t="s">
        <v>3093</v>
      </c>
      <c r="I20" s="477" t="s">
        <v>574</v>
      </c>
      <c r="J20" s="495" t="s">
        <v>1304</v>
      </c>
    </row>
    <row r="21" spans="2:10" ht="58.5" customHeight="1" x14ac:dyDescent="0.25">
      <c r="B21" s="357" t="s">
        <v>1546</v>
      </c>
      <c r="C21" s="357" t="s">
        <v>628</v>
      </c>
      <c r="D21" s="358" t="s">
        <v>934</v>
      </c>
      <c r="E21" s="358" t="s">
        <v>630</v>
      </c>
      <c r="F21" s="357" t="s">
        <v>551</v>
      </c>
      <c r="G21" s="358" t="s">
        <v>937</v>
      </c>
      <c r="H21" s="358" t="s">
        <v>3093</v>
      </c>
      <c r="I21" s="477"/>
      <c r="J21" s="495" t="s">
        <v>1304</v>
      </c>
    </row>
    <row r="22" spans="2:10" ht="58.5" customHeight="1" x14ac:dyDescent="0.25">
      <c r="B22" s="357" t="s">
        <v>1525</v>
      </c>
      <c r="C22" s="357" t="s">
        <v>642</v>
      </c>
      <c r="D22" s="358" t="s">
        <v>938</v>
      </c>
      <c r="E22" s="358" t="s">
        <v>716</v>
      </c>
      <c r="F22" s="357" t="s">
        <v>558</v>
      </c>
      <c r="G22" s="358" t="s">
        <v>939</v>
      </c>
      <c r="H22" s="358"/>
      <c r="I22" s="477"/>
      <c r="J22" s="495" t="s">
        <v>1304</v>
      </c>
    </row>
    <row r="23" spans="2:10" ht="58.5" customHeight="1" x14ac:dyDescent="0.25">
      <c r="B23" s="357" t="s">
        <v>1526</v>
      </c>
      <c r="C23" s="357" t="s">
        <v>648</v>
      </c>
      <c r="D23" s="358" t="s">
        <v>940</v>
      </c>
      <c r="E23" s="358" t="s">
        <v>716</v>
      </c>
      <c r="F23" s="357" t="s">
        <v>558</v>
      </c>
      <c r="G23" s="358" t="s">
        <v>941</v>
      </c>
      <c r="H23" s="358"/>
      <c r="I23" s="477"/>
      <c r="J23" s="495" t="s">
        <v>1304</v>
      </c>
    </row>
    <row r="24" spans="2:10" ht="58.5" customHeight="1" x14ac:dyDescent="0.25">
      <c r="B24" s="357" t="s">
        <v>1527</v>
      </c>
      <c r="C24" s="357" t="s">
        <v>653</v>
      </c>
      <c r="D24" s="358" t="s">
        <v>942</v>
      </c>
      <c r="E24" s="358" t="s">
        <v>716</v>
      </c>
      <c r="F24" s="357" t="s">
        <v>558</v>
      </c>
      <c r="G24" s="358" t="s">
        <v>943</v>
      </c>
      <c r="H24" s="358"/>
      <c r="I24" s="477"/>
      <c r="J24" s="495" t="s">
        <v>1304</v>
      </c>
    </row>
    <row r="25" spans="2:10" ht="58.5" customHeight="1" x14ac:dyDescent="0.25">
      <c r="B25" s="357" t="s">
        <v>1528</v>
      </c>
      <c r="C25" s="357" t="s">
        <v>659</v>
      </c>
      <c r="D25" s="358" t="s">
        <v>944</v>
      </c>
      <c r="E25" s="358" t="s">
        <v>716</v>
      </c>
      <c r="F25" s="357" t="s">
        <v>558</v>
      </c>
      <c r="G25" s="358" t="s">
        <v>945</v>
      </c>
      <c r="H25" s="358"/>
      <c r="I25" s="477"/>
      <c r="J25" s="495" t="s">
        <v>1304</v>
      </c>
    </row>
    <row r="26" spans="2:10" ht="58.5" customHeight="1" x14ac:dyDescent="0.25">
      <c r="B26" s="357" t="s">
        <v>1529</v>
      </c>
      <c r="C26" s="357" t="s">
        <v>671</v>
      </c>
      <c r="D26" s="358" t="s">
        <v>946</v>
      </c>
      <c r="E26" s="358" t="s">
        <v>947</v>
      </c>
      <c r="F26" s="357" t="s">
        <v>551</v>
      </c>
      <c r="G26" s="358" t="s">
        <v>948</v>
      </c>
      <c r="H26" s="358"/>
      <c r="I26" s="477"/>
      <c r="J26" s="495" t="s">
        <v>1304</v>
      </c>
    </row>
    <row r="27" spans="2:10" ht="58.5" customHeight="1" x14ac:dyDescent="0.25">
      <c r="B27" s="357" t="s">
        <v>1530</v>
      </c>
      <c r="C27" s="357" t="s">
        <v>677</v>
      </c>
      <c r="D27" s="358" t="s">
        <v>949</v>
      </c>
      <c r="E27" s="358" t="s">
        <v>950</v>
      </c>
      <c r="F27" s="357" t="s">
        <v>551</v>
      </c>
      <c r="G27" s="358" t="s">
        <v>951</v>
      </c>
      <c r="H27" s="358" t="s">
        <v>3180</v>
      </c>
      <c r="I27" s="477"/>
      <c r="J27" s="495" t="s">
        <v>1304</v>
      </c>
    </row>
    <row r="28" spans="2:10" ht="58.5" customHeight="1" x14ac:dyDescent="0.25">
      <c r="B28" s="357" t="s">
        <v>1531</v>
      </c>
      <c r="C28" s="357" t="s">
        <v>751</v>
      </c>
      <c r="D28" s="358" t="s">
        <v>952</v>
      </c>
      <c r="E28" s="358" t="s">
        <v>716</v>
      </c>
      <c r="F28" s="357" t="s">
        <v>558</v>
      </c>
      <c r="G28" s="358" t="s">
        <v>953</v>
      </c>
      <c r="H28" s="358"/>
      <c r="I28" s="477"/>
      <c r="J28" s="495" t="s">
        <v>1304</v>
      </c>
    </row>
    <row r="29" spans="2:10" ht="58.5" customHeight="1" x14ac:dyDescent="0.25">
      <c r="B29" s="357" t="s">
        <v>1532</v>
      </c>
      <c r="C29" s="357" t="s">
        <v>825</v>
      </c>
      <c r="D29" s="358" t="s">
        <v>954</v>
      </c>
      <c r="E29" s="358" t="s">
        <v>716</v>
      </c>
      <c r="F29" s="357" t="s">
        <v>558</v>
      </c>
      <c r="G29" s="358" t="s">
        <v>955</v>
      </c>
      <c r="H29" s="358"/>
      <c r="I29" s="477"/>
      <c r="J29" s="495" t="s">
        <v>1304</v>
      </c>
    </row>
    <row r="30" spans="2:10" ht="58.5" customHeight="1" x14ac:dyDescent="0.25">
      <c r="B30" s="357" t="s">
        <v>1533</v>
      </c>
      <c r="C30" s="357" t="s">
        <v>956</v>
      </c>
      <c r="D30" s="358" t="s">
        <v>957</v>
      </c>
      <c r="E30" s="358" t="s">
        <v>716</v>
      </c>
      <c r="F30" s="357" t="s">
        <v>558</v>
      </c>
      <c r="G30" s="358" t="s">
        <v>958</v>
      </c>
      <c r="H30" s="358"/>
      <c r="I30" s="477"/>
      <c r="J30" s="495" t="s">
        <v>1304</v>
      </c>
    </row>
    <row r="31" spans="2:10" ht="58.5" customHeight="1" x14ac:dyDescent="0.25">
      <c r="B31" s="357" t="s">
        <v>1534</v>
      </c>
      <c r="C31" s="357" t="s">
        <v>959</v>
      </c>
      <c r="D31" s="358" t="s">
        <v>960</v>
      </c>
      <c r="E31" s="358" t="s">
        <v>716</v>
      </c>
      <c r="F31" s="357" t="s">
        <v>558</v>
      </c>
      <c r="G31" s="358" t="s">
        <v>961</v>
      </c>
      <c r="H31" s="358"/>
      <c r="I31" s="477"/>
      <c r="J31" s="551" t="s">
        <v>1304</v>
      </c>
    </row>
    <row r="32" spans="2:10" ht="58.5" customHeight="1" x14ac:dyDescent="0.25">
      <c r="B32" s="357" t="s">
        <v>1535</v>
      </c>
      <c r="C32" s="357" t="s">
        <v>962</v>
      </c>
      <c r="D32" s="358" t="s">
        <v>963</v>
      </c>
      <c r="E32" s="358" t="s">
        <v>964</v>
      </c>
      <c r="F32" s="357" t="s">
        <v>558</v>
      </c>
      <c r="G32" s="358" t="s">
        <v>965</v>
      </c>
      <c r="H32" s="358"/>
      <c r="I32" s="477"/>
      <c r="J32" s="551" t="s">
        <v>1304</v>
      </c>
    </row>
    <row r="33" spans="2:10" ht="58.5" customHeight="1" x14ac:dyDescent="0.25">
      <c r="B33" s="357" t="s">
        <v>1536</v>
      </c>
      <c r="C33" s="357" t="s">
        <v>966</v>
      </c>
      <c r="D33" s="358" t="s">
        <v>967</v>
      </c>
      <c r="E33" s="358" t="s">
        <v>968</v>
      </c>
      <c r="F33" s="357" t="s">
        <v>551</v>
      </c>
      <c r="G33" s="358" t="s">
        <v>969</v>
      </c>
      <c r="H33" s="358" t="s">
        <v>3181</v>
      </c>
      <c r="I33" s="477"/>
      <c r="J33" s="551" t="s">
        <v>1304</v>
      </c>
    </row>
    <row r="34" spans="2:10" ht="58.5" customHeight="1" x14ac:dyDescent="0.25">
      <c r="B34" s="357" t="s">
        <v>1547</v>
      </c>
      <c r="C34" s="357" t="s">
        <v>683</v>
      </c>
      <c r="D34" s="358" t="s">
        <v>970</v>
      </c>
      <c r="E34" s="358" t="s">
        <v>971</v>
      </c>
      <c r="F34" s="357" t="s">
        <v>558</v>
      </c>
      <c r="G34" s="358" t="s">
        <v>972</v>
      </c>
      <c r="H34" s="358" t="s">
        <v>3139</v>
      </c>
      <c r="I34" s="477" t="s">
        <v>574</v>
      </c>
      <c r="J34" s="551" t="s">
        <v>1304</v>
      </c>
    </row>
    <row r="35" spans="2:10" ht="58.5" customHeight="1" x14ac:dyDescent="0.25">
      <c r="B35" s="357" t="s">
        <v>1548</v>
      </c>
      <c r="C35" s="357" t="s">
        <v>683</v>
      </c>
      <c r="D35" s="358" t="s">
        <v>970</v>
      </c>
      <c r="E35" s="358" t="s">
        <v>973</v>
      </c>
      <c r="F35" s="357" t="s">
        <v>551</v>
      </c>
      <c r="G35" s="358" t="s">
        <v>974</v>
      </c>
      <c r="H35" s="358" t="s">
        <v>3139</v>
      </c>
      <c r="I35" s="477"/>
      <c r="J35" s="551" t="s">
        <v>1304</v>
      </c>
    </row>
    <row r="36" spans="2:10" ht="58.5" customHeight="1" x14ac:dyDescent="0.25">
      <c r="B36" s="357" t="s">
        <v>1537</v>
      </c>
      <c r="C36" s="357" t="s">
        <v>975</v>
      </c>
      <c r="D36" s="358" t="s">
        <v>976</v>
      </c>
      <c r="E36" s="358" t="s">
        <v>716</v>
      </c>
      <c r="F36" s="357" t="s">
        <v>558</v>
      </c>
      <c r="G36" s="358" t="s">
        <v>977</v>
      </c>
      <c r="H36" s="358"/>
      <c r="I36" s="477"/>
      <c r="J36" s="551" t="s">
        <v>1304</v>
      </c>
    </row>
    <row r="37" spans="2:10" ht="58.5" customHeight="1" x14ac:dyDescent="0.25">
      <c r="B37" s="357" t="s">
        <v>1538</v>
      </c>
      <c r="C37" s="357" t="s">
        <v>978</v>
      </c>
      <c r="D37" s="358" t="s">
        <v>979</v>
      </c>
      <c r="E37" s="358" t="s">
        <v>716</v>
      </c>
      <c r="F37" s="357" t="s">
        <v>558</v>
      </c>
      <c r="G37" s="358" t="s">
        <v>980</v>
      </c>
      <c r="H37" s="358"/>
      <c r="I37" s="477"/>
      <c r="J37" s="551" t="s">
        <v>1304</v>
      </c>
    </row>
    <row r="38" spans="2:10" ht="58.5" customHeight="1" x14ac:dyDescent="0.25">
      <c r="B38" s="357" t="s">
        <v>1539</v>
      </c>
      <c r="C38" s="357" t="s">
        <v>689</v>
      </c>
      <c r="D38" s="358" t="s">
        <v>981</v>
      </c>
      <c r="E38" s="358" t="s">
        <v>716</v>
      </c>
      <c r="F38" s="357" t="s">
        <v>558</v>
      </c>
      <c r="G38" s="358" t="s">
        <v>982</v>
      </c>
      <c r="H38" s="358"/>
      <c r="I38" s="477"/>
      <c r="J38" s="551" t="s">
        <v>1304</v>
      </c>
    </row>
    <row r="39" spans="2:10" ht="58.5" customHeight="1" x14ac:dyDescent="0.25">
      <c r="B39" s="357" t="s">
        <v>1540</v>
      </c>
      <c r="C39" s="357" t="s">
        <v>983</v>
      </c>
      <c r="D39" s="358" t="s">
        <v>984</v>
      </c>
      <c r="E39" s="358" t="s">
        <v>716</v>
      </c>
      <c r="F39" s="357" t="s">
        <v>558</v>
      </c>
      <c r="G39" s="358" t="s">
        <v>985</v>
      </c>
      <c r="H39" s="358"/>
      <c r="I39" s="477"/>
      <c r="J39" s="551" t="s">
        <v>1304</v>
      </c>
    </row>
    <row r="40" spans="2:10" ht="58.5" customHeight="1" x14ac:dyDescent="0.25">
      <c r="B40" s="357" t="s">
        <v>1541</v>
      </c>
      <c r="C40" s="357" t="s">
        <v>695</v>
      </c>
      <c r="D40" s="358" t="s">
        <v>986</v>
      </c>
      <c r="E40" s="358" t="s">
        <v>947</v>
      </c>
      <c r="F40" s="357" t="s">
        <v>551</v>
      </c>
      <c r="G40" s="358" t="s">
        <v>987</v>
      </c>
      <c r="H40" s="358"/>
      <c r="I40" s="477"/>
      <c r="J40" s="551" t="s">
        <v>1304</v>
      </c>
    </row>
    <row r="41" spans="2:10" ht="58.5" customHeight="1" x14ac:dyDescent="0.25">
      <c r="B41" s="357" t="s">
        <v>1542</v>
      </c>
      <c r="C41" s="357" t="s">
        <v>701</v>
      </c>
      <c r="D41" s="358" t="s">
        <v>988</v>
      </c>
      <c r="E41" s="358" t="s">
        <v>989</v>
      </c>
      <c r="F41" s="357" t="s">
        <v>551</v>
      </c>
      <c r="G41" s="358" t="s">
        <v>990</v>
      </c>
      <c r="H41" s="358" t="s">
        <v>3182</v>
      </c>
      <c r="I41" s="477"/>
      <c r="J41" s="551" t="s">
        <v>1304</v>
      </c>
    </row>
    <row r="42" spans="2:10" ht="58.5" customHeight="1" x14ac:dyDescent="0.25">
      <c r="B42" s="357" t="s">
        <v>1543</v>
      </c>
      <c r="C42" s="357" t="s">
        <v>991</v>
      </c>
      <c r="D42" s="358" t="s">
        <v>992</v>
      </c>
      <c r="E42" s="358" t="s">
        <v>993</v>
      </c>
      <c r="F42" s="357" t="s">
        <v>558</v>
      </c>
      <c r="G42" s="358" t="s">
        <v>2724</v>
      </c>
      <c r="H42" s="358"/>
      <c r="I42" s="477"/>
      <c r="J42" s="551" t="s">
        <v>1304</v>
      </c>
    </row>
    <row r="43" spans="2:10" ht="58.5" customHeight="1" x14ac:dyDescent="0.25">
      <c r="B43" s="357" t="s">
        <v>3292</v>
      </c>
      <c r="C43" s="357" t="s">
        <v>991</v>
      </c>
      <c r="D43" s="358" t="s">
        <v>3293</v>
      </c>
      <c r="E43" s="358" t="s">
        <v>3294</v>
      </c>
      <c r="F43" s="357" t="s">
        <v>3320</v>
      </c>
      <c r="G43" s="358" t="s">
        <v>3295</v>
      </c>
      <c r="H43" s="358"/>
      <c r="I43" s="478"/>
      <c r="J43" s="551" t="s">
        <v>1304</v>
      </c>
    </row>
  </sheetData>
  <mergeCells count="1">
    <mergeCell ref="B2:J2"/>
  </mergeCells>
  <conditionalFormatting sqref="F1 F43:F65489">
    <cfRule type="cellIs" dxfId="871" priority="28" stopIfTrue="1" operator="equal">
      <formula>"Validation"</formula>
    </cfRule>
  </conditionalFormatting>
  <conditionalFormatting sqref="G3">
    <cfRule type="cellIs" dxfId="870" priority="24" stopIfTrue="1" operator="equal">
      <formula>"Validation"</formula>
    </cfRule>
    <cfRule type="cellIs" dxfId="869" priority="25" stopIfTrue="1" operator="equal">
      <formula>"Validation"</formula>
    </cfRule>
  </conditionalFormatting>
  <conditionalFormatting sqref="C5:I18 C4:G4 I4 C22:I26 C19:G21 I19:I21 C28:I32 C27:G27 I27 C36:I40 C33:G35 I33:I35 C41:G41 I41 B3:B988 C42:I988">
    <cfRule type="expression" dxfId="868" priority="14">
      <formula>OR($J3="New",$J3="Updated")</formula>
    </cfRule>
  </conditionalFormatting>
  <conditionalFormatting sqref="F4:F988">
    <cfRule type="cellIs" dxfId="867" priority="10" stopIfTrue="1" operator="equal">
      <formula>"Validation"</formula>
    </cfRule>
    <cfRule type="cellIs" dxfId="866" priority="11" operator="equal">
      <formula>"Pre-populated"</formula>
    </cfRule>
  </conditionalFormatting>
  <conditionalFormatting sqref="J4:J988">
    <cfRule type="cellIs" dxfId="865" priority="12" operator="equal">
      <formula>"Updated"</formula>
    </cfRule>
    <cfRule type="cellIs" dxfId="864" priority="13" operator="equal">
      <formula>"New"</formula>
    </cfRule>
  </conditionalFormatting>
  <conditionalFormatting sqref="B1">
    <cfRule type="expression" dxfId="863" priority="9">
      <formula>OR($J1="New",$J1="Updated")</formula>
    </cfRule>
  </conditionalFormatting>
  <conditionalFormatting sqref="H3:H4">
    <cfRule type="expression" dxfId="862" priority="8">
      <formula>OR($J3="New",$J3="Updated")</formula>
    </cfRule>
  </conditionalFormatting>
  <conditionalFormatting sqref="H19">
    <cfRule type="expression" dxfId="861" priority="7">
      <formula>OR($J19="New",$J19="Updated")</formula>
    </cfRule>
  </conditionalFormatting>
  <conditionalFormatting sqref="H20:H21">
    <cfRule type="expression" dxfId="860" priority="6">
      <formula>OR($J20="New",$J20="Updated")</formula>
    </cfRule>
  </conditionalFormatting>
  <conditionalFormatting sqref="H27">
    <cfRule type="expression" dxfId="859" priority="5">
      <formula>OR($J27="New",$J27="Updated")</formula>
    </cfRule>
  </conditionalFormatting>
  <conditionalFormatting sqref="H33">
    <cfRule type="expression" dxfId="858" priority="4">
      <formula>OR($J33="New",$J33="Updated")</formula>
    </cfRule>
  </conditionalFormatting>
  <conditionalFormatting sqref="H34">
    <cfRule type="expression" dxfId="857" priority="3">
      <formula>OR($J34="New",$J34="Updated")</formula>
    </cfRule>
  </conditionalFormatting>
  <conditionalFormatting sqref="H35">
    <cfRule type="expression" dxfId="856" priority="2">
      <formula>OR($J35="New",$J35="Updated")</formula>
    </cfRule>
  </conditionalFormatting>
  <conditionalFormatting sqref="H41">
    <cfRule type="expression" dxfId="855" priority="1">
      <formula>OR($J41="New",$J41="Updated")</formula>
    </cfRule>
  </conditionalFormatting>
  <pageMargins left="0.70866141732283472" right="0.70866141732283472" top="0.74803149606299213" bottom="0.74803149606299213" header="0.31496062992125984" footer="0.31496062992125984"/>
  <pageSetup paperSize="9" scale="82" fitToHeight="0" orientation="landscape" verticalDpi="1200" r:id="rId1"/>
  <headerFooter>
    <oddFooter>&amp;C&amp;1#&amp;"Calibri"&amp;10&amp;K000000Classification: Confidential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0744275-A426-4694-8218-8572993C91E4}">
          <x14:formula1>
            <xm:f>RS_ValueSource!$E$41:$E$44</xm:f>
          </x14:formula1>
          <xm:sqref>F4:F42</xm:sqref>
        </x14:dataValidation>
        <x14:dataValidation type="list" allowBlank="1" showInputMessage="1" showErrorMessage="1" xr:uid="{703C30E2-495C-45C3-9866-2C387E54E824}">
          <x14:formula1>
            <xm:f>RS_ValueSource!$E$38:$E$40</xm:f>
          </x14:formula1>
          <xm:sqref>J4:J42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R53"/>
  <sheetViews>
    <sheetView showGridLines="0" zoomScaleNormal="100" workbookViewId="0"/>
  </sheetViews>
  <sheetFormatPr defaultColWidth="10.42578125" defaultRowHeight="16.5" x14ac:dyDescent="0.3"/>
  <cols>
    <col min="1" max="1" width="2" style="19" customWidth="1"/>
    <col min="2" max="2" width="2.5703125" style="19" customWidth="1"/>
    <col min="3" max="3" width="3.140625" style="19" customWidth="1"/>
    <col min="4" max="4" width="0" style="19" hidden="1" customWidth="1"/>
    <col min="5" max="5" width="3.7109375" style="19" customWidth="1"/>
    <col min="6" max="6" width="37" style="19" customWidth="1"/>
    <col min="7" max="12" width="19.140625" style="19" customWidth="1"/>
    <col min="13" max="13" width="11.42578125" style="19" customWidth="1"/>
    <col min="14" max="16384" width="10.42578125" style="19"/>
  </cols>
  <sheetData>
    <row r="1" spans="1:12" x14ac:dyDescent="0.3">
      <c r="A1" s="3"/>
    </row>
    <row r="2" spans="1:12" x14ac:dyDescent="0.3">
      <c r="A2" s="3"/>
    </row>
    <row r="3" spans="1:12" x14ac:dyDescent="0.3">
      <c r="A3" s="3"/>
    </row>
    <row r="4" spans="1:12" ht="29.25" customHeight="1" x14ac:dyDescent="0.5">
      <c r="B4" s="143"/>
      <c r="C4" s="898" t="s">
        <v>49</v>
      </c>
      <c r="D4" s="898"/>
      <c r="E4" s="898"/>
      <c r="F4" s="898"/>
      <c r="G4" s="898"/>
      <c r="H4" s="119"/>
      <c r="I4" s="119"/>
      <c r="J4" s="6"/>
      <c r="K4" s="146" t="s">
        <v>73</v>
      </c>
      <c r="L4" s="269" t="str">
        <f>'010'!E8</f>
        <v>1234</v>
      </c>
    </row>
    <row r="5" spans="1:12" ht="15" customHeight="1" x14ac:dyDescent="0.3">
      <c r="A5" s="3"/>
      <c r="F5" s="101"/>
      <c r="G5" s="101"/>
      <c r="H5" s="101"/>
      <c r="I5" s="101"/>
    </row>
    <row r="6" spans="1:12" ht="25.5" customHeight="1" x14ac:dyDescent="0.5">
      <c r="C6" s="68"/>
      <c r="E6" s="563" t="s">
        <v>2395</v>
      </c>
      <c r="F6" s="41"/>
      <c r="G6" s="41"/>
      <c r="H6" s="41"/>
      <c r="I6" s="41"/>
      <c r="J6" s="6"/>
      <c r="K6" s="6"/>
    </row>
    <row r="7" spans="1:12" ht="15" customHeight="1" x14ac:dyDescent="0.3">
      <c r="A7" s="3"/>
      <c r="F7" s="101"/>
      <c r="G7" s="101"/>
      <c r="H7" s="101"/>
      <c r="I7" s="101"/>
    </row>
    <row r="8" spans="1:12" s="191" customFormat="1" ht="20.100000000000001" customHeight="1" x14ac:dyDescent="0.2">
      <c r="B8" s="192"/>
      <c r="C8" s="110"/>
      <c r="E8" s="166" t="s">
        <v>203</v>
      </c>
      <c r="F8" s="166"/>
      <c r="G8" s="166"/>
      <c r="H8" s="166"/>
      <c r="I8" s="166"/>
      <c r="J8" s="166"/>
    </row>
    <row r="9" spans="1:12" ht="15.95" customHeight="1" x14ac:dyDescent="0.3">
      <c r="B9" s="98"/>
      <c r="C9" s="98"/>
      <c r="E9" s="958"/>
      <c r="F9" s="959"/>
      <c r="G9" s="954" t="s">
        <v>204</v>
      </c>
      <c r="H9" s="954" t="s">
        <v>205</v>
      </c>
      <c r="I9" s="956" t="s">
        <v>212</v>
      </c>
      <c r="J9" s="166"/>
    </row>
    <row r="10" spans="1:12" ht="19.5" customHeight="1" x14ac:dyDescent="0.3">
      <c r="B10" s="98"/>
      <c r="C10" s="98"/>
      <c r="E10" s="960"/>
      <c r="F10" s="961"/>
      <c r="G10" s="955"/>
      <c r="H10" s="955"/>
      <c r="I10" s="957"/>
      <c r="J10" s="113"/>
      <c r="K10" s="113"/>
      <c r="L10" s="113"/>
    </row>
    <row r="11" spans="1:12" ht="20.100000000000001" customHeight="1" x14ac:dyDescent="0.3">
      <c r="B11" s="98"/>
      <c r="C11" s="98"/>
      <c r="E11" s="952"/>
      <c r="F11" s="953"/>
      <c r="G11" s="70" t="s">
        <v>88</v>
      </c>
      <c r="H11" s="70" t="s">
        <v>89</v>
      </c>
      <c r="I11" s="71" t="s">
        <v>99</v>
      </c>
      <c r="J11" s="113"/>
      <c r="K11" s="113"/>
      <c r="L11" s="113"/>
    </row>
    <row r="12" spans="1:12" ht="25.5" customHeight="1" x14ac:dyDescent="0.3">
      <c r="B12" s="98"/>
      <c r="C12" s="106"/>
      <c r="E12" s="920" t="s">
        <v>107</v>
      </c>
      <c r="F12" s="921"/>
      <c r="G12" s="950"/>
      <c r="H12" s="950"/>
      <c r="I12" s="951"/>
      <c r="J12" s="113"/>
      <c r="K12" s="113"/>
      <c r="L12" s="113"/>
    </row>
    <row r="13" spans="1:12" ht="30" customHeight="1" x14ac:dyDescent="0.3">
      <c r="B13" s="91"/>
      <c r="C13" s="193"/>
      <c r="E13" s="194">
        <v>1</v>
      </c>
      <c r="F13" s="76" t="s">
        <v>193</v>
      </c>
      <c r="G13" s="185" t="s">
        <v>2109</v>
      </c>
      <c r="H13" s="185" t="s">
        <v>2115</v>
      </c>
      <c r="I13" s="112" t="s">
        <v>2110</v>
      </c>
      <c r="J13" s="113"/>
      <c r="K13" s="113"/>
      <c r="L13" s="113"/>
    </row>
    <row r="14" spans="1:12" ht="30" customHeight="1" x14ac:dyDescent="0.3">
      <c r="B14" s="98"/>
      <c r="C14" s="114"/>
      <c r="E14" s="194">
        <v>2</v>
      </c>
      <c r="F14" s="195" t="s">
        <v>206</v>
      </c>
      <c r="G14" s="354" t="s">
        <v>2063</v>
      </c>
      <c r="H14" s="185" t="s">
        <v>2116</v>
      </c>
      <c r="I14" s="112" t="s">
        <v>2111</v>
      </c>
      <c r="J14" s="113"/>
      <c r="K14" s="113"/>
      <c r="L14" s="113"/>
    </row>
    <row r="15" spans="1:12" ht="30" customHeight="1" x14ac:dyDescent="0.3">
      <c r="B15" s="196"/>
      <c r="C15" s="193"/>
      <c r="E15" s="194">
        <v>3</v>
      </c>
      <c r="F15" s="195" t="s">
        <v>207</v>
      </c>
      <c r="G15" s="354" t="s">
        <v>2063</v>
      </c>
      <c r="H15" s="185" t="s">
        <v>2117</v>
      </c>
      <c r="I15" s="185" t="s">
        <v>2112</v>
      </c>
      <c r="J15" s="113"/>
      <c r="K15" s="113"/>
      <c r="L15" s="113"/>
    </row>
    <row r="16" spans="1:12" ht="30" customHeight="1" x14ac:dyDescent="0.3">
      <c r="B16" s="98"/>
      <c r="C16" s="114"/>
      <c r="E16" s="194">
        <v>4</v>
      </c>
      <c r="F16" s="197" t="s">
        <v>208</v>
      </c>
      <c r="G16" s="354" t="s">
        <v>2063</v>
      </c>
      <c r="H16" s="185" t="s">
        <v>2118</v>
      </c>
      <c r="I16" s="354" t="s">
        <v>2062</v>
      </c>
      <c r="K16" s="95"/>
    </row>
    <row r="17" spans="1:18" ht="30" customHeight="1" x14ac:dyDescent="0.3">
      <c r="B17" s="98"/>
      <c r="C17" s="193"/>
      <c r="E17" s="194">
        <v>5</v>
      </c>
      <c r="F17" s="197" t="s">
        <v>209</v>
      </c>
      <c r="G17" s="354">
        <v>0</v>
      </c>
      <c r="H17" s="185" t="s">
        <v>2119</v>
      </c>
      <c r="I17" s="112" t="s">
        <v>2113</v>
      </c>
    </row>
    <row r="18" spans="1:18" ht="30" customHeight="1" x14ac:dyDescent="0.3">
      <c r="B18" s="109"/>
      <c r="C18" s="113"/>
      <c r="E18" s="194">
        <v>6</v>
      </c>
      <c r="F18" s="197" t="s">
        <v>210</v>
      </c>
      <c r="G18" s="186" t="s">
        <v>2114</v>
      </c>
      <c r="H18" s="468"/>
      <c r="I18" s="468"/>
      <c r="J18" s="115"/>
      <c r="K18" s="115"/>
      <c r="L18" s="115"/>
    </row>
    <row r="19" spans="1:18" ht="17.100000000000001" customHeight="1" x14ac:dyDescent="0.3">
      <c r="A19" s="3"/>
      <c r="B19" s="117"/>
      <c r="C19" s="117"/>
      <c r="E19" s="115"/>
      <c r="F19" s="115"/>
      <c r="G19" s="115"/>
      <c r="H19" s="115"/>
      <c r="I19" s="115"/>
      <c r="J19" s="115"/>
      <c r="K19" s="115"/>
      <c r="L19" s="115"/>
    </row>
    <row r="20" spans="1:18" ht="17.100000000000001" customHeight="1" x14ac:dyDescent="0.3">
      <c r="A20" s="3"/>
      <c r="B20" s="117"/>
      <c r="C20" s="117"/>
      <c r="E20" s="964" t="s">
        <v>211</v>
      </c>
      <c r="F20" s="964"/>
      <c r="G20" s="964"/>
      <c r="H20" s="964"/>
      <c r="I20" s="964"/>
      <c r="J20" s="115"/>
      <c r="K20" s="115"/>
      <c r="L20" s="115"/>
    </row>
    <row r="21" spans="1:18" ht="17.100000000000001" customHeight="1" x14ac:dyDescent="0.3">
      <c r="A21" s="3"/>
      <c r="B21" s="117"/>
      <c r="C21" s="117"/>
      <c r="E21" s="964"/>
      <c r="F21" s="964"/>
      <c r="G21" s="964"/>
      <c r="H21" s="964"/>
      <c r="I21" s="964"/>
      <c r="J21" s="115"/>
      <c r="K21" s="115"/>
      <c r="L21" s="115"/>
    </row>
    <row r="22" spans="1:18" ht="24.95" customHeight="1" x14ac:dyDescent="0.3">
      <c r="B22" s="117"/>
      <c r="C22" s="117"/>
      <c r="E22" s="958"/>
      <c r="F22" s="959"/>
      <c r="G22" s="954" t="s">
        <v>204</v>
      </c>
      <c r="H22" s="954" t="s">
        <v>205</v>
      </c>
      <c r="I22" s="956" t="s">
        <v>212</v>
      </c>
      <c r="J22" s="962" t="s">
        <v>1228</v>
      </c>
      <c r="K22" s="954" t="s">
        <v>205</v>
      </c>
      <c r="L22" s="956" t="s">
        <v>1229</v>
      </c>
    </row>
    <row r="23" spans="1:18" ht="24.95" customHeight="1" x14ac:dyDescent="0.3">
      <c r="E23" s="960"/>
      <c r="F23" s="961"/>
      <c r="G23" s="955"/>
      <c r="H23" s="955"/>
      <c r="I23" s="957"/>
      <c r="J23" s="905"/>
      <c r="K23" s="955"/>
      <c r="L23" s="957"/>
    </row>
    <row r="24" spans="1:18" ht="24.95" customHeight="1" x14ac:dyDescent="0.3">
      <c r="E24" s="952"/>
      <c r="F24" s="953"/>
      <c r="G24" s="70" t="s">
        <v>100</v>
      </c>
      <c r="H24" s="70" t="s">
        <v>101</v>
      </c>
      <c r="I24" s="71" t="s">
        <v>102</v>
      </c>
      <c r="J24" s="416" t="s">
        <v>106</v>
      </c>
      <c r="K24" s="416" t="s">
        <v>148</v>
      </c>
      <c r="L24" s="71" t="s">
        <v>149</v>
      </c>
    </row>
    <row r="25" spans="1:18" ht="54.75" customHeight="1" x14ac:dyDescent="0.3">
      <c r="E25" s="194">
        <v>1</v>
      </c>
      <c r="F25" s="197" t="s">
        <v>1246</v>
      </c>
      <c r="G25" s="418" t="s">
        <v>2106</v>
      </c>
      <c r="H25" s="185" t="s">
        <v>2128</v>
      </c>
      <c r="I25" s="354" t="s">
        <v>2062</v>
      </c>
      <c r="J25" s="418" t="s">
        <v>2107</v>
      </c>
      <c r="K25" s="185" t="s">
        <v>2136</v>
      </c>
      <c r="L25" s="354" t="s">
        <v>2062</v>
      </c>
    </row>
    <row r="26" spans="1:18" ht="48" customHeight="1" x14ac:dyDescent="0.3">
      <c r="E26" s="194" t="s">
        <v>1214</v>
      </c>
      <c r="F26" s="715" t="s">
        <v>3222</v>
      </c>
      <c r="G26" s="418" t="s">
        <v>3223</v>
      </c>
      <c r="H26" s="185" t="s">
        <v>2129</v>
      </c>
      <c r="I26" s="354" t="s">
        <v>2062</v>
      </c>
      <c r="J26" s="354">
        <v>0</v>
      </c>
      <c r="K26" s="185" t="s">
        <v>2137</v>
      </c>
      <c r="L26" s="354" t="s">
        <v>2062</v>
      </c>
      <c r="M26" s="948"/>
      <c r="N26" s="949"/>
      <c r="O26" s="949"/>
      <c r="P26" s="949"/>
      <c r="Q26" s="949"/>
      <c r="R26" s="949"/>
    </row>
    <row r="27" spans="1:18" ht="30" customHeight="1" x14ac:dyDescent="0.3">
      <c r="E27" s="194" t="s">
        <v>1230</v>
      </c>
      <c r="F27" s="197" t="s">
        <v>1306</v>
      </c>
      <c r="G27" s="354" t="s">
        <v>2063</v>
      </c>
      <c r="H27" s="185" t="s">
        <v>2130</v>
      </c>
      <c r="I27" s="354" t="s">
        <v>2062</v>
      </c>
      <c r="J27" s="354">
        <v>0</v>
      </c>
      <c r="K27" s="185" t="s">
        <v>2138</v>
      </c>
      <c r="L27" s="354" t="s">
        <v>2062</v>
      </c>
      <c r="M27" s="948"/>
      <c r="N27" s="949"/>
      <c r="O27" s="949"/>
      <c r="P27" s="949"/>
      <c r="Q27" s="949"/>
      <c r="R27" s="949"/>
    </row>
    <row r="28" spans="1:18" ht="30" customHeight="1" x14ac:dyDescent="0.3">
      <c r="E28" s="194">
        <v>2</v>
      </c>
      <c r="F28" s="197" t="s">
        <v>213</v>
      </c>
      <c r="G28" s="354" t="s">
        <v>2063</v>
      </c>
      <c r="H28" s="185" t="s">
        <v>2131</v>
      </c>
      <c r="I28" s="354" t="s">
        <v>2062</v>
      </c>
      <c r="J28" s="354" t="s">
        <v>2063</v>
      </c>
      <c r="K28" s="185" t="s">
        <v>2139</v>
      </c>
      <c r="L28" s="354" t="s">
        <v>2062</v>
      </c>
    </row>
    <row r="29" spans="1:18" ht="30" customHeight="1" x14ac:dyDescent="0.3">
      <c r="E29" s="194">
        <v>3</v>
      </c>
      <c r="F29" s="197" t="s">
        <v>214</v>
      </c>
      <c r="G29" s="354" t="s">
        <v>2063</v>
      </c>
      <c r="H29" s="185" t="s">
        <v>2132</v>
      </c>
      <c r="I29" s="354" t="s">
        <v>2062</v>
      </c>
      <c r="J29" s="354" t="s">
        <v>2063</v>
      </c>
      <c r="K29" s="185" t="s">
        <v>2140</v>
      </c>
      <c r="L29" s="354" t="s">
        <v>2062</v>
      </c>
    </row>
    <row r="30" spans="1:18" ht="30" customHeight="1" x14ac:dyDescent="0.3">
      <c r="E30" s="194">
        <v>4</v>
      </c>
      <c r="F30" s="197" t="s">
        <v>215</v>
      </c>
      <c r="G30" s="354" t="s">
        <v>2063</v>
      </c>
      <c r="H30" s="185" t="s">
        <v>2133</v>
      </c>
      <c r="I30" s="354" t="s">
        <v>2062</v>
      </c>
      <c r="J30" s="354" t="s">
        <v>2063</v>
      </c>
      <c r="K30" s="185" t="s">
        <v>2141</v>
      </c>
      <c r="L30" s="354" t="s">
        <v>2062</v>
      </c>
    </row>
    <row r="31" spans="1:18" ht="30" customHeight="1" x14ac:dyDescent="0.3">
      <c r="E31" s="194">
        <v>5</v>
      </c>
      <c r="F31" s="197" t="s">
        <v>216</v>
      </c>
      <c r="G31" s="354" t="s">
        <v>2063</v>
      </c>
      <c r="H31" s="185" t="s">
        <v>2134</v>
      </c>
      <c r="I31" s="354" t="s">
        <v>2062</v>
      </c>
      <c r="J31" s="354" t="s">
        <v>2063</v>
      </c>
      <c r="K31" s="185" t="s">
        <v>2142</v>
      </c>
      <c r="L31" s="354" t="s">
        <v>2062</v>
      </c>
    </row>
    <row r="32" spans="1:18" ht="30" customHeight="1" x14ac:dyDescent="0.3">
      <c r="E32" s="194">
        <v>6</v>
      </c>
      <c r="F32" s="197" t="s">
        <v>217</v>
      </c>
      <c r="G32" s="354" t="s">
        <v>2063</v>
      </c>
      <c r="H32" s="185" t="s">
        <v>2135</v>
      </c>
      <c r="I32" s="354" t="s">
        <v>2062</v>
      </c>
      <c r="J32" s="354" t="s">
        <v>2063</v>
      </c>
      <c r="K32" s="185" t="s">
        <v>2143</v>
      </c>
      <c r="L32" s="354" t="s">
        <v>2062</v>
      </c>
    </row>
    <row r="33" spans="1:12" ht="30" customHeight="1" x14ac:dyDescent="0.3">
      <c r="E33" s="194">
        <v>7</v>
      </c>
      <c r="F33" s="197" t="s">
        <v>218</v>
      </c>
      <c r="G33" s="112" t="s">
        <v>2124</v>
      </c>
      <c r="H33" s="112" t="s">
        <v>2123</v>
      </c>
      <c r="I33" s="112" t="s">
        <v>2122</v>
      </c>
      <c r="J33" s="112" t="s">
        <v>2186</v>
      </c>
      <c r="K33" s="112" t="s">
        <v>2120</v>
      </c>
      <c r="L33" s="112" t="s">
        <v>2187</v>
      </c>
    </row>
    <row r="34" spans="1:12" ht="30" customHeight="1" x14ac:dyDescent="0.3">
      <c r="E34" s="194">
        <v>8</v>
      </c>
      <c r="F34" s="197" t="s">
        <v>219</v>
      </c>
      <c r="G34" s="468"/>
      <c r="H34" s="186" t="s">
        <v>1754</v>
      </c>
      <c r="I34" s="354" t="s">
        <v>2063</v>
      </c>
      <c r="J34" s="468"/>
      <c r="K34" s="186" t="s">
        <v>1755</v>
      </c>
      <c r="L34" s="354" t="s">
        <v>2063</v>
      </c>
    </row>
    <row r="35" spans="1:12" ht="30" customHeight="1" x14ac:dyDescent="0.3">
      <c r="E35" s="194">
        <v>9</v>
      </c>
      <c r="F35" s="197" t="s">
        <v>220</v>
      </c>
      <c r="G35" s="186" t="s">
        <v>1752</v>
      </c>
      <c r="H35" s="186" t="s">
        <v>2125</v>
      </c>
      <c r="I35" s="186" t="s">
        <v>2126</v>
      </c>
      <c r="J35" s="186" t="s">
        <v>1753</v>
      </c>
      <c r="K35" s="186" t="s">
        <v>2121</v>
      </c>
      <c r="L35" s="186" t="s">
        <v>2127</v>
      </c>
    </row>
    <row r="36" spans="1:12" ht="21" customHeight="1" x14ac:dyDescent="0.3">
      <c r="E36" s="115"/>
      <c r="F36" s="115"/>
      <c r="G36" s="115"/>
      <c r="H36" s="115"/>
      <c r="I36" s="115"/>
      <c r="J36" s="115"/>
      <c r="K36" s="115"/>
      <c r="L36" s="115"/>
    </row>
    <row r="37" spans="1:12" ht="12" customHeight="1" x14ac:dyDescent="0.3">
      <c r="A37" s="3"/>
      <c r="E37" s="115"/>
      <c r="F37" s="115"/>
      <c r="G37" s="115"/>
      <c r="H37" s="115"/>
      <c r="I37" s="115"/>
      <c r="J37" s="115"/>
      <c r="K37" s="115"/>
      <c r="L37" s="115"/>
    </row>
    <row r="38" spans="1:12" ht="12" customHeight="1" x14ac:dyDescent="0.3">
      <c r="A38" s="3"/>
      <c r="E38" s="964" t="s">
        <v>3224</v>
      </c>
      <c r="F38" s="964"/>
      <c r="G38" s="964"/>
      <c r="H38" s="964"/>
      <c r="I38" s="964"/>
      <c r="J38" s="115"/>
      <c r="K38" s="115"/>
      <c r="L38" s="115"/>
    </row>
    <row r="39" spans="1:12" ht="21" customHeight="1" x14ac:dyDescent="0.3">
      <c r="E39" s="964"/>
      <c r="F39" s="964"/>
      <c r="G39" s="964"/>
      <c r="H39" s="964"/>
      <c r="I39" s="964"/>
      <c r="J39" s="115"/>
      <c r="K39" s="115"/>
      <c r="L39" s="115"/>
    </row>
    <row r="40" spans="1:12" ht="17.100000000000001" customHeight="1" x14ac:dyDescent="0.3">
      <c r="E40" s="965"/>
      <c r="F40" s="966"/>
      <c r="G40" s="968" t="s">
        <v>204</v>
      </c>
      <c r="H40" s="968" t="s">
        <v>205</v>
      </c>
      <c r="I40" s="904" t="s">
        <v>212</v>
      </c>
      <c r="J40" s="115"/>
      <c r="K40" s="115"/>
      <c r="L40" s="115"/>
    </row>
    <row r="41" spans="1:12" ht="17.100000000000001" customHeight="1" x14ac:dyDescent="0.3">
      <c r="E41" s="967"/>
      <c r="F41" s="961"/>
      <c r="G41" s="955"/>
      <c r="H41" s="955"/>
      <c r="I41" s="905"/>
      <c r="J41" s="115"/>
      <c r="K41" s="115"/>
      <c r="L41" s="115"/>
    </row>
    <row r="42" spans="1:12" ht="22.5" customHeight="1" x14ac:dyDescent="0.3">
      <c r="E42" s="963"/>
      <c r="F42" s="953"/>
      <c r="G42" s="421" t="s">
        <v>103</v>
      </c>
      <c r="H42" s="421" t="s">
        <v>104</v>
      </c>
      <c r="I42" s="71" t="s">
        <v>105</v>
      </c>
      <c r="J42" s="115"/>
      <c r="K42" s="115"/>
      <c r="L42" s="115"/>
    </row>
    <row r="43" spans="1:12" ht="42.75" customHeight="1" x14ac:dyDescent="0.3">
      <c r="E43" s="194">
        <v>1</v>
      </c>
      <c r="F43" s="197" t="s">
        <v>221</v>
      </c>
      <c r="G43" s="354" t="s">
        <v>3480</v>
      </c>
      <c r="H43" s="185" t="s">
        <v>2144</v>
      </c>
      <c r="I43" s="354" t="s">
        <v>3481</v>
      </c>
      <c r="J43" s="115"/>
      <c r="L43" s="115"/>
    </row>
    <row r="44" spans="1:12" ht="30" customHeight="1" x14ac:dyDescent="0.3">
      <c r="E44" s="194">
        <v>2</v>
      </c>
      <c r="F44" s="197" t="s">
        <v>222</v>
      </c>
      <c r="G44" s="354" t="s">
        <v>2062</v>
      </c>
      <c r="H44" s="468"/>
      <c r="I44" s="186" t="s">
        <v>2319</v>
      </c>
      <c r="J44" s="115"/>
      <c r="L44" s="115"/>
    </row>
    <row r="45" spans="1:12" ht="30" customHeight="1" x14ac:dyDescent="0.3">
      <c r="E45" s="194">
        <v>3</v>
      </c>
      <c r="F45" s="197" t="s">
        <v>223</v>
      </c>
      <c r="G45" s="354" t="s">
        <v>2063</v>
      </c>
      <c r="H45" s="185" t="s">
        <v>2145</v>
      </c>
      <c r="I45" s="354" t="s">
        <v>2062</v>
      </c>
      <c r="J45" s="115"/>
      <c r="L45" s="115"/>
    </row>
    <row r="46" spans="1:12" ht="30" customHeight="1" x14ac:dyDescent="0.3">
      <c r="E46" s="194">
        <v>4</v>
      </c>
      <c r="F46" s="197" t="s">
        <v>224</v>
      </c>
      <c r="G46" s="354">
        <v>0</v>
      </c>
      <c r="H46" s="185" t="s">
        <v>2146</v>
      </c>
      <c r="I46" s="354" t="s">
        <v>2063</v>
      </c>
      <c r="J46" s="115"/>
      <c r="L46" s="115"/>
    </row>
    <row r="47" spans="1:12" ht="30" customHeight="1" x14ac:dyDescent="0.3">
      <c r="E47" s="194">
        <v>5</v>
      </c>
      <c r="F47" s="197" t="s">
        <v>225</v>
      </c>
      <c r="G47" s="354" t="s">
        <v>2108</v>
      </c>
      <c r="H47" s="468"/>
      <c r="I47" s="186" t="s">
        <v>1758</v>
      </c>
      <c r="J47" s="115"/>
      <c r="L47" s="115"/>
    </row>
    <row r="48" spans="1:12" ht="30" customHeight="1" x14ac:dyDescent="0.3">
      <c r="E48" s="194">
        <v>6</v>
      </c>
      <c r="F48" s="197" t="s">
        <v>226</v>
      </c>
      <c r="G48" s="468"/>
      <c r="H48" s="186" t="s">
        <v>1756</v>
      </c>
      <c r="I48" s="354" t="s">
        <v>2062</v>
      </c>
      <c r="J48" s="115"/>
      <c r="L48" s="115"/>
    </row>
    <row r="49" spans="5:12" ht="30" customHeight="1" x14ac:dyDescent="0.3">
      <c r="E49" s="194">
        <v>7</v>
      </c>
      <c r="F49" s="197" t="s">
        <v>227</v>
      </c>
      <c r="G49" s="468"/>
      <c r="H49" s="186" t="s">
        <v>1757</v>
      </c>
      <c r="I49" s="354" t="s">
        <v>2062</v>
      </c>
      <c r="J49" s="115"/>
      <c r="L49" s="115"/>
    </row>
    <row r="50" spans="5:12" ht="30" customHeight="1" x14ac:dyDescent="0.3">
      <c r="E50" s="194">
        <v>8</v>
      </c>
      <c r="F50" s="197" t="s">
        <v>228</v>
      </c>
      <c r="G50" s="354">
        <v>0</v>
      </c>
      <c r="H50" s="185" t="s">
        <v>2150</v>
      </c>
      <c r="I50" s="354">
        <v>0</v>
      </c>
      <c r="J50" s="115"/>
      <c r="L50" s="115"/>
    </row>
    <row r="51" spans="5:12" ht="48.75" customHeight="1" x14ac:dyDescent="0.3">
      <c r="E51" s="194">
        <v>9</v>
      </c>
      <c r="F51" s="197" t="s">
        <v>218</v>
      </c>
      <c r="G51" s="185" t="s">
        <v>3225</v>
      </c>
      <c r="H51" s="185" t="s">
        <v>2147</v>
      </c>
      <c r="I51" s="185" t="s">
        <v>2148</v>
      </c>
      <c r="J51" s="115"/>
      <c r="K51" s="115"/>
      <c r="L51" s="115"/>
    </row>
    <row r="52" spans="5:12" ht="30" customHeight="1" x14ac:dyDescent="0.3">
      <c r="E52" s="194">
        <v>10</v>
      </c>
      <c r="F52" s="197" t="s">
        <v>229</v>
      </c>
      <c r="G52" s="468"/>
      <c r="H52" s="468"/>
      <c r="I52" s="354" t="s">
        <v>2063</v>
      </c>
      <c r="J52" s="115"/>
      <c r="K52" s="115"/>
      <c r="L52" s="115"/>
    </row>
    <row r="53" spans="5:12" ht="28.5" x14ac:dyDescent="0.3">
      <c r="E53" s="194">
        <v>11</v>
      </c>
      <c r="F53" s="197" t="s">
        <v>220</v>
      </c>
      <c r="G53" s="468"/>
      <c r="H53" s="468"/>
      <c r="I53" s="198" t="s">
        <v>2149</v>
      </c>
      <c r="J53" s="115"/>
      <c r="K53" s="115"/>
      <c r="L53" s="115"/>
    </row>
  </sheetData>
  <sheetProtection formatColumns="0"/>
  <mergeCells count="24">
    <mergeCell ref="E42:F42"/>
    <mergeCell ref="E20:I21"/>
    <mergeCell ref="I40:I41"/>
    <mergeCell ref="E24:F24"/>
    <mergeCell ref="E22:F23"/>
    <mergeCell ref="G22:G23"/>
    <mergeCell ref="E40:F41"/>
    <mergeCell ref="G40:G41"/>
    <mergeCell ref="H40:H41"/>
    <mergeCell ref="H22:H23"/>
    <mergeCell ref="I22:I23"/>
    <mergeCell ref="E38:I39"/>
    <mergeCell ref="M26:R27"/>
    <mergeCell ref="G12:I12"/>
    <mergeCell ref="C4:G4"/>
    <mergeCell ref="E11:F11"/>
    <mergeCell ref="E12:F12"/>
    <mergeCell ref="G9:G10"/>
    <mergeCell ref="H9:H10"/>
    <mergeCell ref="I9:I10"/>
    <mergeCell ref="E9:F10"/>
    <mergeCell ref="J22:J23"/>
    <mergeCell ref="K22:K23"/>
    <mergeCell ref="L22:L23"/>
  </mergeCells>
  <conditionalFormatting sqref="G25:L25 G13:I18 G27:L35 H26:L26 G43:I53">
    <cfRule type="expression" dxfId="854" priority="5">
      <formula>ISNUMBER(G13)</formula>
    </cfRule>
  </conditionalFormatting>
  <conditionalFormatting sqref="G26">
    <cfRule type="expression" dxfId="853" priority="1">
      <formula>ISNUMBER(G26)</formula>
    </cfRule>
  </conditionalFormatting>
  <dataValidations count="24">
    <dataValidation type="decimal" errorStyle="warning" operator="lessThanOrEqual" allowBlank="1" showInputMessage="1" showErrorMessage="1" errorTitle="Waning" error="Insurance Risk Premium Risk: Mean Outcome should normally be zero or less" sqref="G14:G15" xr:uid="{00000000-0002-0000-1100-000000000000}">
      <formula1>0</formula1>
    </dataValidation>
    <dataValidation errorStyle="warning" operator="greaterThan" allowBlank="1" showInputMessage="1" showErrorMessage="1" errorTitle="Warning" error="Value greater than 0 should be entered." sqref="L12" xr:uid="{00000000-0002-0000-1100-000001000000}"/>
    <dataValidation type="decimal" errorStyle="warning" operator="lessThanOrEqual" allowBlank="1" showInputMessage="1" showErrorMessage="1" errorTitle="Warning" error="Investment Return &amp; Risk: Mean Outcome should normally be zero or less" sqref="G16" xr:uid="{00000000-0002-0000-1100-000003000000}">
      <formula1>0</formula1>
    </dataValidation>
    <dataValidation type="decimal" errorStyle="warning" operator="greaterThanOrEqual" allowBlank="1" showInputMessage="1" showErrorMessage="1" errorTitle="Warning" error="Investment Return &amp; Risk: 1:200 Confidence should normally be zero or more" sqref="I16" xr:uid="{00000000-0002-0000-1100-000004000000}">
      <formula1>0</formula1>
    </dataValidation>
    <dataValidation type="decimal" errorStyle="warning" operator="lessThanOrEqual" allowBlank="1" showInputMessage="1" showErrorMessage="1" errorTitle="Warning" error="Market Risk Interest Rate Risk: Mean Outcome should normally be zero or less" sqref="G25:G27 J25" xr:uid="{A2AE2BB3-9315-4A68-87FD-3B0D7A40D1C3}">
      <formula1>0</formula1>
    </dataValidation>
    <dataValidation type="decimal" errorStyle="warning" operator="lessThanOrEqual" allowBlank="1" showInputMessage="1" showErrorMessage="1" errorTitle="Warning" error="Market Risk Credit Risk: Mean Outcome should normally be zero or less" sqref="G28 J28" xr:uid="{00000000-0002-0000-1100-000006000000}">
      <formula1>0</formula1>
    </dataValidation>
    <dataValidation type="decimal" errorStyle="warning" operator="lessThanOrEqual" allowBlank="1" showInputMessage="1" showErrorMessage="1" errorTitle="Warning" error="Market Risk Equity and Other Asset Risk: Mean Outcome should normally be zero or less" sqref="G29 J29" xr:uid="{00000000-0002-0000-1100-000007000000}">
      <formula1>0</formula1>
    </dataValidation>
    <dataValidation type="decimal" errorStyle="warning" operator="lessThanOrEqual" allowBlank="1" showInputMessage="1" showErrorMessage="1" errorTitle="Warning" error="Market Risk Liquidity Risk: Mean Outcome should normally be zero or less" sqref="G30 J30" xr:uid="{00000000-0002-0000-1100-000008000000}">
      <formula1>0</formula1>
    </dataValidation>
    <dataValidation type="decimal" errorStyle="warning" operator="lessThanOrEqual" allowBlank="1" showInputMessage="1" showErrorMessage="1" errorTitle="Warning" error="Market Risk Foreign Exchange Risk: Mean Outcome should normally be zero or less" sqref="G31 J31" xr:uid="{00000000-0002-0000-1100-000009000000}">
      <formula1>0</formula1>
    </dataValidation>
    <dataValidation type="decimal" errorStyle="warning" operator="greaterThanOrEqual" allowBlank="1" showInputMessage="1" showErrorMessage="1" errorTitle="Warning" error="Market Risk Other Risks: Mean Outcome should normally be zero or more" sqref="G32 J32" xr:uid="{00000000-0002-0000-1100-00000A000000}">
      <formula1>0</formula1>
    </dataValidation>
    <dataValidation type="decimal" errorStyle="warning" operator="greaterThanOrEqual" allowBlank="1" showInputMessage="1" showErrorMessage="1" errorTitle="Warning" error="Market Risk Interest Rate Risk: 1:200 Confidence should normally be zero or more" sqref="L25:L27 I25:I27" xr:uid="{00DFEF4E-45D2-4876-A1FB-81EFBCD59365}">
      <formula1>0</formula1>
    </dataValidation>
    <dataValidation type="decimal" operator="greaterThanOrEqual" allowBlank="1" showInputMessage="1" showErrorMessage="1" errorTitle="Warning" sqref="I28 L28" xr:uid="{00000000-0002-0000-1100-00000C000000}">
      <formula1>0</formula1>
    </dataValidation>
    <dataValidation type="decimal" errorStyle="warning" operator="greaterThanOrEqual" allowBlank="1" showInputMessage="1" showErrorMessage="1" errorTitle="Warning" sqref="I29 L29" xr:uid="{00000000-0002-0000-1100-00000D000000}">
      <formula1>0</formula1>
    </dataValidation>
    <dataValidation type="decimal" errorStyle="warning" operator="greaterThanOrEqual" allowBlank="1" showInputMessage="1" showErrorMessage="1" errorTitle="Warning" error="Market Risk Liquidity Risk: 1:200 Confidence should normally be zero or more" sqref="I30 L30" xr:uid="{00000000-0002-0000-1100-00000E000000}">
      <formula1>0</formula1>
    </dataValidation>
    <dataValidation type="decimal" errorStyle="warning" operator="greaterThanOrEqual" allowBlank="1" showInputMessage="1" showErrorMessage="1" errorTitle="Warning" error="Market Risk Foreign Exchange Risk: 1:200 Confidence should normally be zero or more" sqref="I31 L31" xr:uid="{00000000-0002-0000-1100-00000F000000}">
      <formula1>0</formula1>
    </dataValidation>
    <dataValidation type="decimal" errorStyle="warning" operator="greaterThanOrEqual" allowBlank="1" showInputMessage="1" showErrorMessage="1" errorTitle="Warning" error="Market Risk Other Risks: 1:200 Confidence should normally be zero or more" sqref="I32 L32" xr:uid="{00000000-0002-0000-1100-000010000000}">
      <formula1>0</formula1>
    </dataValidation>
    <dataValidation type="decimal" operator="lessThanOrEqual" allowBlank="1" showInputMessage="1" showErrorMessage="1" errorTitle="Error" error="Market Risk Diversification Credit: 1:200 Confidence must be zero or less" sqref="I34 L34" xr:uid="{00000000-0002-0000-1100-000011000000}">
      <formula1>0</formula1>
    </dataValidation>
    <dataValidation type="decimal" errorStyle="warning" operator="greaterThanOrEqual" allowBlank="1" showInputMessage="1" showErrorMessage="1" errorTitle="Warning" error="SCR Reconciliation Removal of PY+1 Unincepted Contracts: Mean Outcome should normally be zero or more" sqref="G44" xr:uid="{00000000-0002-0000-1100-000012000000}">
      <formula1>0</formula1>
    </dataValidation>
    <dataValidation type="decimal" errorStyle="warning" operator="lessThanOrEqual" allowBlank="1" showInputMessage="1" showErrorMessage="1" errorTitle="Warning" error="SCR Reconciliation Additional PY &amp; Prior Years Binder Business: Mean Outcome should normally be zero or less" sqref="G45" xr:uid="{00000000-0002-0000-1100-000013000000}">
      <formula1>0</formula1>
    </dataValidation>
    <dataValidation type="decimal" operator="lessThanOrEqual" allowBlank="1" showInputMessage="1" showErrorMessage="1" errorTitle="Error" error="SCR Reconciliation Run Down Opening Risk Margin: Mean Outcome must be zero or less" sqref="G47" xr:uid="{00000000-0002-0000-1100-000014000000}">
      <formula1>0</formula1>
    </dataValidation>
    <dataValidation type="decimal" errorStyle="warning" operator="greaterThanOrEqual" allowBlank="1" showInputMessage="1" showErrorMessage="1" errorTitle="Warning" error="SCR Reconciliation Additional PY &amp; Prior Years Binder Business: 1:200 Confidence should normally be zero or more" sqref="I45" xr:uid="{00000000-0002-0000-1100-000015000000}">
      <formula1>0</formula1>
    </dataValidation>
    <dataValidation type="decimal" errorStyle="warning" operator="greaterThanOrEqual" allowBlank="1" showInputMessage="1" showErrorMessage="1" errorTitle="Warning" error="SCR Reconciliation Unexpired Business on PY &amp; Prior Years: 1:200 Confidence should normally be zero or more" sqref="I48" xr:uid="{00000000-0002-0000-1100-000017000000}">
      <formula1>0</formula1>
    </dataValidation>
    <dataValidation type="decimal" errorStyle="warning" operator="greaterThanOrEqual" allowBlank="1" showInputMessage="1" showErrorMessage="1" errorTitle="Warning" error="SCR Reconciliation Ultimate Volatilities Less One-Year Volatilities: 1:200 Confidence should normally be zero or more" sqref="I49" xr:uid="{00000000-0002-0000-1100-000018000000}">
      <formula1>0</formula1>
    </dataValidation>
    <dataValidation type="decimal" errorStyle="warning" operator="lessThanOrEqual" allowBlank="1" showInputMessage="1" showErrorMessage="1" errorTitle="Warning" error="SCR Reconciliation One-Year Diversification Credit less Ultimate Diversification Credit: 1:200 Confidence should normally be zero or less" sqref="I52" xr:uid="{00000000-0002-0000-1100-000019000000}">
      <formula1>0</formula1>
    </dataValidation>
  </dataValidations>
  <pageMargins left="0.70866141732283472" right="0.70866141732283472" top="0.74803149606299213" bottom="0.74803149606299213" header="0.31496062992125984" footer="0.31496062992125984"/>
  <pageSetup paperSize="9" scale="54" fitToHeight="0" orientation="portrait" verticalDpi="90" r:id="rId1"/>
  <headerFooter scaleWithDoc="0">
    <oddHeader>&amp;R&amp;F</oddHeader>
    <oddFooter>&amp;L&amp;D &amp;T&amp;RPage &amp;P of &amp;N&amp;C&amp;1#&amp;"Calibri"&amp;10&amp;K000000Classification: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3">
        <x14:dataValidation type="decimal" errorStyle="warning" operator="equal" allowBlank="1" showInputMessage="1" showErrorMessage="1" errorTitle="Warning" error="SCR Reconciliation Diversified Total: 1:200 Confidence should normally be equal to Form 309 Ultimate SCR Diversified Total" xr:uid="{00000000-0002-0000-1100-00001C000000}">
          <x14:formula1>
            <xm:f>'309'!J41</xm:f>
          </x14:formula1>
          <xm:sqref>I53</xm:sqref>
        </x14:dataValidation>
        <x14:dataValidation type="decimal" operator="equal" allowBlank="1" showInputMessage="1" showErrorMessage="1" errorTitle="Error" error="Market Risk Diversified Total: 1:200 Confidence must be equal to Form 309 Ultimate Pre diversification Market Risk" xr:uid="{00000000-0002-0000-1100-00001A000000}">
          <x14:formula1>
            <xm:f>'309'!J37</xm:f>
          </x14:formula1>
          <xm:sqref>I35</xm:sqref>
        </x14:dataValidation>
        <x14:dataValidation type="decimal" errorStyle="warning" operator="equal" allowBlank="1" showInputMessage="1" showErrorMessage="1" errorTitle="Warning" error="Total Expected Return: Mean Outcome should normally be equal to Form 310 Distribution of balance sheet position on Ultimate basis: Mean" xr:uid="{00000000-0002-0000-1100-00001D000000}">
          <x14:formula1>
            <xm:f>'310'!G15</xm:f>
          </x14:formula1>
          <xm:sqref>G18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7">
    <pageSetUpPr fitToPage="1"/>
  </sheetPr>
  <dimension ref="B1:J62"/>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2" width="11.85546875" style="349" customWidth="1"/>
    <col min="3" max="3" width="11.85546875" style="352" customWidth="1"/>
    <col min="4" max="4" width="33.7109375" style="348" customWidth="1"/>
    <col min="5" max="5" width="28.42578125" style="348" customWidth="1"/>
    <col min="6" max="6" width="9.5703125" style="348" customWidth="1"/>
    <col min="7" max="8" width="44.28515625" style="348" customWidth="1"/>
    <col min="9" max="9" width="40.7109375" style="348" customWidth="1"/>
    <col min="10" max="10" width="10.7109375" style="347" customWidth="1"/>
    <col min="11" max="16384" width="9.140625" style="347"/>
  </cols>
  <sheetData>
    <row r="1" spans="2:10" x14ac:dyDescent="0.25">
      <c r="B1" s="347"/>
    </row>
    <row r="2" spans="2:10" ht="48" customHeight="1" x14ac:dyDescent="0.25">
      <c r="B2" s="815" t="s">
        <v>995</v>
      </c>
      <c r="C2" s="815"/>
      <c r="D2" s="815"/>
      <c r="E2" s="815"/>
      <c r="F2" s="815"/>
      <c r="G2" s="815"/>
      <c r="H2" s="815"/>
      <c r="I2" s="815"/>
      <c r="J2" s="815"/>
    </row>
    <row r="3" spans="2:10" ht="32.25" customHeight="1" x14ac:dyDescent="0.25">
      <c r="B3" s="350" t="s">
        <v>1386</v>
      </c>
      <c r="C3" s="350" t="s">
        <v>707</v>
      </c>
      <c r="D3" s="350" t="s">
        <v>1301</v>
      </c>
      <c r="E3" s="350" t="s">
        <v>545</v>
      </c>
      <c r="F3" s="351" t="s">
        <v>546</v>
      </c>
      <c r="G3" s="350" t="s">
        <v>547</v>
      </c>
      <c r="H3" s="709" t="s">
        <v>3083</v>
      </c>
      <c r="I3" s="350" t="s">
        <v>428</v>
      </c>
      <c r="J3" s="350" t="s">
        <v>55</v>
      </c>
    </row>
    <row r="4" spans="2:10" ht="58.5" customHeight="1" x14ac:dyDescent="0.25">
      <c r="B4" s="357" t="s">
        <v>1549</v>
      </c>
      <c r="C4" s="357" t="s">
        <v>64</v>
      </c>
      <c r="D4" s="358" t="s">
        <v>996</v>
      </c>
      <c r="E4" s="358" t="s">
        <v>710</v>
      </c>
      <c r="F4" s="357" t="s">
        <v>558</v>
      </c>
      <c r="G4" s="358" t="s">
        <v>997</v>
      </c>
      <c r="H4" s="358"/>
      <c r="I4" s="477"/>
      <c r="J4" s="551" t="s">
        <v>1304</v>
      </c>
    </row>
    <row r="5" spans="2:10" ht="58.5" customHeight="1" x14ac:dyDescent="0.25">
      <c r="B5" s="357" t="s">
        <v>1550</v>
      </c>
      <c r="C5" s="357" t="s">
        <v>560</v>
      </c>
      <c r="D5" s="358" t="s">
        <v>998</v>
      </c>
      <c r="E5" s="358" t="s">
        <v>710</v>
      </c>
      <c r="F5" s="357" t="s">
        <v>558</v>
      </c>
      <c r="G5" s="358" t="s">
        <v>999</v>
      </c>
      <c r="H5" s="358"/>
      <c r="I5" s="770"/>
      <c r="J5" s="551" t="s">
        <v>1304</v>
      </c>
    </row>
    <row r="6" spans="2:10" ht="58.5" customHeight="1" x14ac:dyDescent="0.25">
      <c r="B6" s="357" t="s">
        <v>1551</v>
      </c>
      <c r="C6" s="357" t="s">
        <v>764</v>
      </c>
      <c r="D6" s="358" t="s">
        <v>1000</v>
      </c>
      <c r="E6" s="358" t="s">
        <v>710</v>
      </c>
      <c r="F6" s="357" t="s">
        <v>558</v>
      </c>
      <c r="G6" s="358" t="s">
        <v>1001</v>
      </c>
      <c r="H6" s="358"/>
      <c r="I6" s="477"/>
      <c r="J6" s="551" t="s">
        <v>1304</v>
      </c>
    </row>
    <row r="7" spans="2:10" ht="58.5" customHeight="1" x14ac:dyDescent="0.25">
      <c r="B7" s="357" t="s">
        <v>1552</v>
      </c>
      <c r="C7" s="357" t="s">
        <v>1002</v>
      </c>
      <c r="D7" s="358" t="s">
        <v>1003</v>
      </c>
      <c r="E7" s="358" t="s">
        <v>1004</v>
      </c>
      <c r="F7" s="357" t="s">
        <v>558</v>
      </c>
      <c r="G7" s="358" t="s">
        <v>1005</v>
      </c>
      <c r="H7" s="358" t="s">
        <v>3183</v>
      </c>
      <c r="I7" s="477"/>
      <c r="J7" s="551" t="s">
        <v>1304</v>
      </c>
    </row>
    <row r="8" spans="2:10" ht="58.5" customHeight="1" x14ac:dyDescent="0.25">
      <c r="B8" s="357" t="s">
        <v>1720</v>
      </c>
      <c r="C8" s="357" t="s">
        <v>568</v>
      </c>
      <c r="D8" s="358" t="s">
        <v>1006</v>
      </c>
      <c r="E8" s="358" t="s">
        <v>2196</v>
      </c>
      <c r="F8" s="357"/>
      <c r="G8" s="358"/>
      <c r="H8" s="358"/>
      <c r="I8" s="477" t="s">
        <v>3323</v>
      </c>
      <c r="J8" s="551" t="s">
        <v>1304</v>
      </c>
    </row>
    <row r="9" spans="2:10" ht="58.5" customHeight="1" x14ac:dyDescent="0.25">
      <c r="B9" s="357" t="s">
        <v>1721</v>
      </c>
      <c r="C9" s="357" t="s">
        <v>582</v>
      </c>
      <c r="D9" s="358" t="s">
        <v>1007</v>
      </c>
      <c r="E9" s="358" t="s">
        <v>2197</v>
      </c>
      <c r="F9" s="357"/>
      <c r="G9" s="358"/>
      <c r="H9" s="358"/>
      <c r="I9" s="477" t="s">
        <v>3323</v>
      </c>
      <c r="J9" s="551" t="s">
        <v>1304</v>
      </c>
    </row>
    <row r="10" spans="2:10" ht="58.5" customHeight="1" x14ac:dyDescent="0.25">
      <c r="B10" s="357" t="s">
        <v>1722</v>
      </c>
      <c r="C10" s="357" t="s">
        <v>586</v>
      </c>
      <c r="D10" s="358" t="s">
        <v>1008</v>
      </c>
      <c r="E10" s="358" t="s">
        <v>2198</v>
      </c>
      <c r="F10" s="357"/>
      <c r="G10" s="358"/>
      <c r="H10" s="358"/>
      <c r="I10" s="477" t="s">
        <v>3323</v>
      </c>
      <c r="J10" s="551" t="s">
        <v>1304</v>
      </c>
    </row>
    <row r="11" spans="2:10" ht="58.5" customHeight="1" x14ac:dyDescent="0.25">
      <c r="B11" s="357" t="s">
        <v>1553</v>
      </c>
      <c r="C11" s="357" t="s">
        <v>590</v>
      </c>
      <c r="D11" s="358" t="s">
        <v>1009</v>
      </c>
      <c r="E11" s="358" t="s">
        <v>716</v>
      </c>
      <c r="F11" s="357" t="s">
        <v>558</v>
      </c>
      <c r="G11" s="358" t="s">
        <v>1010</v>
      </c>
      <c r="H11" s="358"/>
      <c r="I11" s="477"/>
      <c r="J11" s="551" t="s">
        <v>1304</v>
      </c>
    </row>
    <row r="12" spans="2:10" ht="58.5" customHeight="1" x14ac:dyDescent="0.25">
      <c r="B12" s="357" t="s">
        <v>1723</v>
      </c>
      <c r="C12" s="357" t="s">
        <v>596</v>
      </c>
      <c r="D12" s="358" t="s">
        <v>1011</v>
      </c>
      <c r="E12" s="358" t="s">
        <v>2199</v>
      </c>
      <c r="F12" s="357"/>
      <c r="G12" s="358"/>
      <c r="H12" s="358"/>
      <c r="I12" s="477" t="s">
        <v>3323</v>
      </c>
      <c r="J12" s="551" t="s">
        <v>1304</v>
      </c>
    </row>
    <row r="13" spans="2:10" ht="58.5" customHeight="1" x14ac:dyDescent="0.25">
      <c r="B13" s="357" t="s">
        <v>1554</v>
      </c>
      <c r="C13" s="357" t="s">
        <v>714</v>
      </c>
      <c r="D13" s="358" t="s">
        <v>1012</v>
      </c>
      <c r="E13" s="358" t="s">
        <v>710</v>
      </c>
      <c r="F13" s="357" t="s">
        <v>558</v>
      </c>
      <c r="G13" s="358" t="s">
        <v>1013</v>
      </c>
      <c r="H13" s="358"/>
      <c r="I13" s="477"/>
      <c r="J13" s="551" t="s">
        <v>1304</v>
      </c>
    </row>
    <row r="14" spans="2:10" ht="58.5" customHeight="1" x14ac:dyDescent="0.25">
      <c r="B14" s="357" t="s">
        <v>1555</v>
      </c>
      <c r="C14" s="357" t="s">
        <v>714</v>
      </c>
      <c r="D14" s="358" t="s">
        <v>1247</v>
      </c>
      <c r="E14" s="358" t="s">
        <v>2726</v>
      </c>
      <c r="F14" s="357" t="s">
        <v>551</v>
      </c>
      <c r="G14" s="358" t="s">
        <v>1305</v>
      </c>
      <c r="H14" s="358" t="s">
        <v>3184</v>
      </c>
      <c r="I14" s="477"/>
      <c r="J14" s="551" t="s">
        <v>1304</v>
      </c>
    </row>
    <row r="15" spans="2:10" ht="58.5" customHeight="1" x14ac:dyDescent="0.25">
      <c r="B15" s="357" t="s">
        <v>2170</v>
      </c>
      <c r="C15" s="357" t="s">
        <v>1257</v>
      </c>
      <c r="D15" s="358" t="s">
        <v>2866</v>
      </c>
      <c r="E15" s="358" t="s">
        <v>1343</v>
      </c>
      <c r="F15" s="357" t="s">
        <v>558</v>
      </c>
      <c r="G15" s="358" t="s">
        <v>1342</v>
      </c>
      <c r="H15" s="358" t="s">
        <v>3185</v>
      </c>
      <c r="I15" s="477"/>
      <c r="J15" s="551" t="s">
        <v>1304</v>
      </c>
    </row>
    <row r="16" spans="2:10" ht="58.5" customHeight="1" x14ac:dyDescent="0.25">
      <c r="B16" s="357" t="s">
        <v>1556</v>
      </c>
      <c r="C16" s="357" t="s">
        <v>1257</v>
      </c>
      <c r="D16" s="358" t="s">
        <v>2866</v>
      </c>
      <c r="E16" s="358" t="s">
        <v>716</v>
      </c>
      <c r="F16" s="357" t="s">
        <v>558</v>
      </c>
      <c r="G16" s="358" t="s">
        <v>2867</v>
      </c>
      <c r="H16" s="358"/>
      <c r="I16" s="478"/>
      <c r="J16" s="495" t="s">
        <v>1304</v>
      </c>
    </row>
    <row r="17" spans="2:10" ht="58.5" customHeight="1" x14ac:dyDescent="0.25">
      <c r="B17" s="357" t="s">
        <v>1557</v>
      </c>
      <c r="C17" s="357" t="s">
        <v>1258</v>
      </c>
      <c r="D17" s="358" t="s">
        <v>1259</v>
      </c>
      <c r="E17" s="358" t="s">
        <v>710</v>
      </c>
      <c r="F17" s="357" t="s">
        <v>558</v>
      </c>
      <c r="G17" s="358" t="s">
        <v>1260</v>
      </c>
      <c r="H17" s="358"/>
      <c r="I17" s="478"/>
      <c r="J17" s="551" t="s">
        <v>1304</v>
      </c>
    </row>
    <row r="18" spans="2:10" ht="58.5" customHeight="1" x14ac:dyDescent="0.25">
      <c r="B18" s="357" t="s">
        <v>1558</v>
      </c>
      <c r="C18" s="357" t="s">
        <v>68</v>
      </c>
      <c r="D18" s="358" t="s">
        <v>1014</v>
      </c>
      <c r="E18" s="358" t="s">
        <v>710</v>
      </c>
      <c r="F18" s="357" t="s">
        <v>558</v>
      </c>
      <c r="G18" s="358" t="s">
        <v>1015</v>
      </c>
      <c r="H18" s="358"/>
      <c r="I18" s="477"/>
      <c r="J18" s="495" t="s">
        <v>1304</v>
      </c>
    </row>
    <row r="19" spans="2:10" ht="58.5" customHeight="1" x14ac:dyDescent="0.25">
      <c r="B19" s="357" t="s">
        <v>1559</v>
      </c>
      <c r="C19" s="357" t="s">
        <v>783</v>
      </c>
      <c r="D19" s="358" t="s">
        <v>1016</v>
      </c>
      <c r="E19" s="358" t="s">
        <v>710</v>
      </c>
      <c r="F19" s="357" t="s">
        <v>558</v>
      </c>
      <c r="G19" s="358" t="s">
        <v>1017</v>
      </c>
      <c r="H19" s="358"/>
      <c r="I19" s="477"/>
      <c r="J19" s="495" t="s">
        <v>1304</v>
      </c>
    </row>
    <row r="20" spans="2:10" ht="58.5" customHeight="1" x14ac:dyDescent="0.25">
      <c r="B20" s="357" t="s">
        <v>1560</v>
      </c>
      <c r="C20" s="357" t="s">
        <v>1018</v>
      </c>
      <c r="D20" s="358" t="s">
        <v>1019</v>
      </c>
      <c r="E20" s="358" t="s">
        <v>710</v>
      </c>
      <c r="F20" s="357" t="s">
        <v>558</v>
      </c>
      <c r="G20" s="358" t="s">
        <v>1020</v>
      </c>
      <c r="H20" s="358"/>
      <c r="I20" s="477"/>
      <c r="J20" s="495" t="s">
        <v>1304</v>
      </c>
    </row>
    <row r="21" spans="2:10" ht="58.5" customHeight="1" x14ac:dyDescent="0.25">
      <c r="B21" s="357" t="s">
        <v>1561</v>
      </c>
      <c r="C21" s="357" t="s">
        <v>1021</v>
      </c>
      <c r="D21" s="358" t="s">
        <v>1022</v>
      </c>
      <c r="E21" s="358" t="s">
        <v>710</v>
      </c>
      <c r="F21" s="357" t="s">
        <v>558</v>
      </c>
      <c r="G21" s="358" t="s">
        <v>1023</v>
      </c>
      <c r="H21" s="358"/>
      <c r="I21" s="477"/>
      <c r="J21" s="495" t="s">
        <v>1304</v>
      </c>
    </row>
    <row r="22" spans="2:10" ht="58.5" customHeight="1" x14ac:dyDescent="0.25">
      <c r="B22" s="357" t="s">
        <v>1562</v>
      </c>
      <c r="C22" s="357" t="s">
        <v>1024</v>
      </c>
      <c r="D22" s="358" t="s">
        <v>1025</v>
      </c>
      <c r="E22" s="358" t="s">
        <v>710</v>
      </c>
      <c r="F22" s="357" t="s">
        <v>558</v>
      </c>
      <c r="G22" s="358" t="s">
        <v>2720</v>
      </c>
      <c r="H22" s="358"/>
      <c r="I22" s="477"/>
      <c r="J22" s="495" t="s">
        <v>1304</v>
      </c>
    </row>
    <row r="23" spans="2:10" ht="58.5" customHeight="1" x14ac:dyDescent="0.25">
      <c r="B23" s="357" t="s">
        <v>1563</v>
      </c>
      <c r="C23" s="357" t="s">
        <v>720</v>
      </c>
      <c r="D23" s="358" t="s">
        <v>1026</v>
      </c>
      <c r="E23" s="358" t="s">
        <v>716</v>
      </c>
      <c r="F23" s="357" t="s">
        <v>558</v>
      </c>
      <c r="G23" s="358" t="s">
        <v>1027</v>
      </c>
      <c r="H23" s="358"/>
      <c r="I23" s="477"/>
      <c r="J23" s="495" t="s">
        <v>1304</v>
      </c>
    </row>
    <row r="24" spans="2:10" ht="58.5" customHeight="1" x14ac:dyDescent="0.25">
      <c r="B24" s="357" t="s">
        <v>2171</v>
      </c>
      <c r="C24" s="357" t="s">
        <v>1595</v>
      </c>
      <c r="D24" s="358" t="s">
        <v>1594</v>
      </c>
      <c r="E24" s="358" t="s">
        <v>716</v>
      </c>
      <c r="F24" s="357" t="s">
        <v>558</v>
      </c>
      <c r="G24" s="358" t="s">
        <v>1593</v>
      </c>
      <c r="H24" s="358"/>
      <c r="I24" s="477"/>
      <c r="J24" s="472" t="s">
        <v>1304</v>
      </c>
    </row>
    <row r="25" spans="2:10" ht="58.5" customHeight="1" x14ac:dyDescent="0.25">
      <c r="B25" s="357" t="s">
        <v>2172</v>
      </c>
      <c r="C25" s="357" t="s">
        <v>1596</v>
      </c>
      <c r="D25" s="358" t="s">
        <v>1597</v>
      </c>
      <c r="E25" s="358" t="s">
        <v>716</v>
      </c>
      <c r="F25" s="357" t="s">
        <v>558</v>
      </c>
      <c r="G25" s="358" t="s">
        <v>1598</v>
      </c>
      <c r="H25" s="358"/>
      <c r="I25" s="477"/>
      <c r="J25" s="472" t="s">
        <v>1304</v>
      </c>
    </row>
    <row r="26" spans="2:10" ht="58.5" customHeight="1" x14ac:dyDescent="0.25">
      <c r="B26" s="357" t="s">
        <v>1564</v>
      </c>
      <c r="C26" s="357" t="s">
        <v>747</v>
      </c>
      <c r="D26" s="358" t="s">
        <v>1028</v>
      </c>
      <c r="E26" s="358" t="s">
        <v>716</v>
      </c>
      <c r="F26" s="357" t="s">
        <v>558</v>
      </c>
      <c r="G26" s="358" t="s">
        <v>1029</v>
      </c>
      <c r="H26" s="358"/>
      <c r="I26" s="477"/>
      <c r="J26" s="495" t="s">
        <v>1304</v>
      </c>
    </row>
    <row r="27" spans="2:10" ht="58.5" customHeight="1" x14ac:dyDescent="0.25">
      <c r="B27" s="357" t="s">
        <v>1565</v>
      </c>
      <c r="C27" s="357" t="s">
        <v>799</v>
      </c>
      <c r="D27" s="358" t="s">
        <v>1030</v>
      </c>
      <c r="E27" s="358" t="s">
        <v>716</v>
      </c>
      <c r="F27" s="357" t="s">
        <v>558</v>
      </c>
      <c r="G27" s="358" t="s">
        <v>1031</v>
      </c>
      <c r="H27" s="358"/>
      <c r="I27" s="477"/>
      <c r="J27" s="495" t="s">
        <v>1304</v>
      </c>
    </row>
    <row r="28" spans="2:10" ht="58.5" customHeight="1" x14ac:dyDescent="0.25">
      <c r="B28" s="357" t="s">
        <v>1566</v>
      </c>
      <c r="C28" s="357" t="s">
        <v>920</v>
      </c>
      <c r="D28" s="358" t="s">
        <v>1032</v>
      </c>
      <c r="E28" s="358" t="s">
        <v>716</v>
      </c>
      <c r="F28" s="357" t="s">
        <v>558</v>
      </c>
      <c r="G28" s="358" t="s">
        <v>1033</v>
      </c>
      <c r="H28" s="358"/>
      <c r="I28" s="477"/>
      <c r="J28" s="495" t="s">
        <v>1304</v>
      </c>
    </row>
    <row r="29" spans="2:10" ht="58.5" customHeight="1" x14ac:dyDescent="0.25">
      <c r="B29" s="357" t="s">
        <v>1567</v>
      </c>
      <c r="C29" s="357" t="s">
        <v>923</v>
      </c>
      <c r="D29" s="358" t="s">
        <v>1034</v>
      </c>
      <c r="E29" s="358" t="s">
        <v>716</v>
      </c>
      <c r="F29" s="357" t="s">
        <v>558</v>
      </c>
      <c r="G29" s="358" t="s">
        <v>1035</v>
      </c>
      <c r="H29" s="358"/>
      <c r="I29" s="477"/>
      <c r="J29" s="495" t="s">
        <v>1304</v>
      </c>
    </row>
    <row r="30" spans="2:10" ht="58.5" customHeight="1" x14ac:dyDescent="0.25">
      <c r="B30" s="357" t="s">
        <v>1568</v>
      </c>
      <c r="C30" s="357" t="s">
        <v>1036</v>
      </c>
      <c r="D30" s="358" t="s">
        <v>1037</v>
      </c>
      <c r="E30" s="358" t="s">
        <v>716</v>
      </c>
      <c r="F30" s="357" t="s">
        <v>558</v>
      </c>
      <c r="G30" s="358" t="s">
        <v>1038</v>
      </c>
      <c r="H30" s="358"/>
      <c r="I30" s="477"/>
      <c r="J30" s="495" t="s">
        <v>1304</v>
      </c>
    </row>
    <row r="31" spans="2:10" ht="58.5" customHeight="1" x14ac:dyDescent="0.25">
      <c r="B31" s="357" t="s">
        <v>1569</v>
      </c>
      <c r="C31" s="357" t="s">
        <v>930</v>
      </c>
      <c r="D31" s="358" t="s">
        <v>1039</v>
      </c>
      <c r="E31" s="358" t="s">
        <v>947</v>
      </c>
      <c r="F31" s="357" t="s">
        <v>551</v>
      </c>
      <c r="G31" s="358" t="s">
        <v>1040</v>
      </c>
      <c r="H31" s="358"/>
      <c r="I31" s="477"/>
      <c r="J31" s="551" t="s">
        <v>1304</v>
      </c>
    </row>
    <row r="32" spans="2:10" ht="58.5" customHeight="1" x14ac:dyDescent="0.25">
      <c r="B32" s="357" t="s">
        <v>1570</v>
      </c>
      <c r="C32" s="357" t="s">
        <v>1041</v>
      </c>
      <c r="D32" s="358" t="s">
        <v>1042</v>
      </c>
      <c r="E32" s="358" t="s">
        <v>1043</v>
      </c>
      <c r="F32" s="357" t="s">
        <v>551</v>
      </c>
      <c r="G32" s="358" t="s">
        <v>1044</v>
      </c>
      <c r="H32" s="358" t="s">
        <v>3186</v>
      </c>
      <c r="I32" s="477"/>
      <c r="J32" s="551" t="s">
        <v>1304</v>
      </c>
    </row>
    <row r="33" spans="2:10" ht="58.5" customHeight="1" x14ac:dyDescent="0.25">
      <c r="B33" s="357" t="s">
        <v>1571</v>
      </c>
      <c r="C33" s="357" t="s">
        <v>628</v>
      </c>
      <c r="D33" s="358" t="s">
        <v>1045</v>
      </c>
      <c r="E33" s="358" t="s">
        <v>1297</v>
      </c>
      <c r="F33" s="357" t="s">
        <v>551</v>
      </c>
      <c r="G33" s="358" t="s">
        <v>1046</v>
      </c>
      <c r="H33" s="358" t="s">
        <v>3187</v>
      </c>
      <c r="I33" s="771"/>
      <c r="J33" s="759" t="s">
        <v>1304</v>
      </c>
    </row>
    <row r="34" spans="2:10" ht="58.5" customHeight="1" x14ac:dyDescent="0.25">
      <c r="B34" s="357" t="s">
        <v>1572</v>
      </c>
      <c r="C34" s="357" t="s">
        <v>642</v>
      </c>
      <c r="D34" s="358" t="s">
        <v>1047</v>
      </c>
      <c r="E34" s="358" t="s">
        <v>716</v>
      </c>
      <c r="F34" s="357" t="s">
        <v>558</v>
      </c>
      <c r="G34" s="358" t="s">
        <v>1048</v>
      </c>
      <c r="H34" s="358"/>
      <c r="I34" s="477"/>
      <c r="J34" s="551" t="s">
        <v>1304</v>
      </c>
    </row>
    <row r="35" spans="2:10" ht="58.5" customHeight="1" x14ac:dyDescent="0.25">
      <c r="B35" s="357" t="s">
        <v>1573</v>
      </c>
      <c r="C35" s="357" t="s">
        <v>648</v>
      </c>
      <c r="D35" s="358" t="s">
        <v>1049</v>
      </c>
      <c r="E35" s="358" t="s">
        <v>710</v>
      </c>
      <c r="F35" s="357" t="s">
        <v>558</v>
      </c>
      <c r="G35" s="358" t="s">
        <v>1050</v>
      </c>
      <c r="H35" s="358"/>
      <c r="I35" s="477"/>
      <c r="J35" s="551" t="s">
        <v>1304</v>
      </c>
    </row>
    <row r="36" spans="2:10" ht="58.5" customHeight="1" x14ac:dyDescent="0.25">
      <c r="B36" s="357" t="s">
        <v>1574</v>
      </c>
      <c r="C36" s="357" t="s">
        <v>659</v>
      </c>
      <c r="D36" s="358" t="s">
        <v>1051</v>
      </c>
      <c r="E36" s="358" t="s">
        <v>947</v>
      </c>
      <c r="F36" s="357" t="s">
        <v>551</v>
      </c>
      <c r="G36" s="358" t="s">
        <v>1052</v>
      </c>
      <c r="H36" s="358"/>
      <c r="I36" s="477"/>
      <c r="J36" s="551" t="s">
        <v>1304</v>
      </c>
    </row>
    <row r="37" spans="2:10" ht="58.5" customHeight="1" x14ac:dyDescent="0.25">
      <c r="B37" s="357" t="s">
        <v>2360</v>
      </c>
      <c r="C37" s="357" t="s">
        <v>2345</v>
      </c>
      <c r="D37" s="358" t="s">
        <v>2347</v>
      </c>
      <c r="E37" s="358" t="s">
        <v>2346</v>
      </c>
      <c r="F37" s="357" t="s">
        <v>558</v>
      </c>
      <c r="G37" s="358" t="s">
        <v>2348</v>
      </c>
      <c r="H37" s="358" t="s">
        <v>3188</v>
      </c>
      <c r="I37" s="478"/>
      <c r="J37" s="557" t="s">
        <v>1304</v>
      </c>
    </row>
    <row r="38" spans="2:10" ht="58.5" customHeight="1" x14ac:dyDescent="0.25">
      <c r="B38" s="357" t="s">
        <v>1575</v>
      </c>
      <c r="C38" s="357" t="s">
        <v>683</v>
      </c>
      <c r="D38" s="358" t="s">
        <v>1053</v>
      </c>
      <c r="E38" s="358" t="s">
        <v>716</v>
      </c>
      <c r="F38" s="357" t="s">
        <v>558</v>
      </c>
      <c r="G38" s="358" t="s">
        <v>1054</v>
      </c>
      <c r="H38" s="358"/>
      <c r="I38" s="771"/>
      <c r="J38" s="551" t="s">
        <v>1304</v>
      </c>
    </row>
    <row r="39" spans="2:10" ht="58.5" customHeight="1" x14ac:dyDescent="0.25">
      <c r="B39" s="357" t="s">
        <v>1576</v>
      </c>
      <c r="C39" s="357" t="s">
        <v>683</v>
      </c>
      <c r="D39" s="358" t="s">
        <v>1053</v>
      </c>
      <c r="E39" s="358" t="s">
        <v>1300</v>
      </c>
      <c r="F39" s="357" t="s">
        <v>551</v>
      </c>
      <c r="G39" s="358" t="s">
        <v>1055</v>
      </c>
      <c r="H39" s="358" t="s">
        <v>3189</v>
      </c>
      <c r="I39" s="771"/>
      <c r="J39" s="551" t="s">
        <v>1304</v>
      </c>
    </row>
    <row r="40" spans="2:10" ht="58.5" customHeight="1" x14ac:dyDescent="0.25">
      <c r="B40" s="357" t="s">
        <v>1582</v>
      </c>
      <c r="C40" s="357" t="s">
        <v>1298</v>
      </c>
      <c r="D40" s="358" t="s">
        <v>1065</v>
      </c>
      <c r="E40" s="358" t="s">
        <v>710</v>
      </c>
      <c r="F40" s="357" t="s">
        <v>558</v>
      </c>
      <c r="G40" s="358" t="s">
        <v>1066</v>
      </c>
      <c r="H40" s="358"/>
      <c r="I40" s="477"/>
      <c r="J40" s="551" t="s">
        <v>1304</v>
      </c>
    </row>
    <row r="41" spans="2:10" ht="58.5" customHeight="1" x14ac:dyDescent="0.25">
      <c r="B41" s="357" t="s">
        <v>1577</v>
      </c>
      <c r="C41" s="357" t="s">
        <v>1299</v>
      </c>
      <c r="D41" s="358" t="s">
        <v>1067</v>
      </c>
      <c r="E41" s="358" t="s">
        <v>1068</v>
      </c>
      <c r="F41" s="357" t="s">
        <v>558</v>
      </c>
      <c r="G41" s="358" t="s">
        <v>1069</v>
      </c>
      <c r="H41" s="358" t="s">
        <v>3190</v>
      </c>
      <c r="I41" s="477"/>
      <c r="J41" s="551" t="s">
        <v>1304</v>
      </c>
    </row>
    <row r="42" spans="2:10" ht="58.5" customHeight="1" x14ac:dyDescent="0.25">
      <c r="B42" s="357" t="s">
        <v>1578</v>
      </c>
      <c r="C42" s="357" t="s">
        <v>978</v>
      </c>
      <c r="D42" s="358" t="s">
        <v>1056</v>
      </c>
      <c r="E42" s="358" t="s">
        <v>716</v>
      </c>
      <c r="F42" s="357" t="s">
        <v>558</v>
      </c>
      <c r="G42" s="358" t="s">
        <v>1057</v>
      </c>
      <c r="H42" s="358"/>
      <c r="I42" s="477"/>
      <c r="J42" s="551" t="s">
        <v>1304</v>
      </c>
    </row>
    <row r="43" spans="2:10" ht="58.5" customHeight="1" x14ac:dyDescent="0.25">
      <c r="B43" s="357" t="s">
        <v>1579</v>
      </c>
      <c r="C43" s="357" t="s">
        <v>689</v>
      </c>
      <c r="D43" s="358" t="s">
        <v>1058</v>
      </c>
      <c r="E43" s="358" t="s">
        <v>710</v>
      </c>
      <c r="F43" s="357" t="s">
        <v>558</v>
      </c>
      <c r="G43" s="358" t="s">
        <v>1059</v>
      </c>
      <c r="H43" s="358"/>
      <c r="I43" s="477"/>
      <c r="J43" s="551" t="s">
        <v>1304</v>
      </c>
    </row>
    <row r="44" spans="2:10" ht="58.5" customHeight="1" x14ac:dyDescent="0.25">
      <c r="B44" s="357" t="s">
        <v>1580</v>
      </c>
      <c r="C44" s="357" t="s">
        <v>1060</v>
      </c>
      <c r="D44" s="358" t="s">
        <v>1061</v>
      </c>
      <c r="E44" s="358" t="s">
        <v>716</v>
      </c>
      <c r="F44" s="357" t="s">
        <v>558</v>
      </c>
      <c r="G44" s="358" t="s">
        <v>1062</v>
      </c>
      <c r="H44" s="358"/>
      <c r="I44" s="477"/>
      <c r="J44" s="551" t="s">
        <v>1304</v>
      </c>
    </row>
    <row r="45" spans="2:10" ht="58.5" customHeight="1" x14ac:dyDescent="0.25">
      <c r="B45" s="357" t="s">
        <v>1581</v>
      </c>
      <c r="C45" s="357" t="s">
        <v>695</v>
      </c>
      <c r="D45" s="358" t="s">
        <v>1063</v>
      </c>
      <c r="E45" s="358" t="s">
        <v>716</v>
      </c>
      <c r="F45" s="357" t="s">
        <v>558</v>
      </c>
      <c r="G45" s="358" t="s">
        <v>1064</v>
      </c>
      <c r="H45" s="358"/>
      <c r="I45" s="477"/>
      <c r="J45" s="551" t="s">
        <v>1304</v>
      </c>
    </row>
    <row r="46" spans="2:10" ht="58.5" customHeight="1" x14ac:dyDescent="0.25">
      <c r="B46" s="357" t="s">
        <v>1583</v>
      </c>
      <c r="C46" s="357" t="s">
        <v>1120</v>
      </c>
      <c r="D46" s="358" t="s">
        <v>1248</v>
      </c>
      <c r="E46" s="358" t="s">
        <v>710</v>
      </c>
      <c r="F46" s="357" t="s">
        <v>558</v>
      </c>
      <c r="G46" s="358" t="s">
        <v>1013</v>
      </c>
      <c r="H46" s="358"/>
      <c r="I46" s="477"/>
      <c r="J46" s="472" t="s">
        <v>1304</v>
      </c>
    </row>
    <row r="47" spans="2:10" ht="58.5" customHeight="1" x14ac:dyDescent="0.25">
      <c r="B47" s="357" t="s">
        <v>1584</v>
      </c>
      <c r="C47" s="357" t="s">
        <v>1120</v>
      </c>
      <c r="D47" s="358" t="s">
        <v>1248</v>
      </c>
      <c r="E47" s="358" t="s">
        <v>2725</v>
      </c>
      <c r="F47" s="357" t="s">
        <v>551</v>
      </c>
      <c r="G47" s="358" t="s">
        <v>1305</v>
      </c>
      <c r="H47" s="358" t="s">
        <v>3191</v>
      </c>
      <c r="I47" s="477"/>
      <c r="J47" s="472" t="s">
        <v>1304</v>
      </c>
    </row>
    <row r="48" spans="2:10" ht="58.5" customHeight="1" x14ac:dyDescent="0.25">
      <c r="B48" s="357" t="s">
        <v>1585</v>
      </c>
      <c r="C48" s="357" t="s">
        <v>1237</v>
      </c>
      <c r="D48" s="358" t="s">
        <v>1249</v>
      </c>
      <c r="E48" s="358" t="s">
        <v>710</v>
      </c>
      <c r="F48" s="357" t="s">
        <v>558</v>
      </c>
      <c r="G48" s="358" t="s">
        <v>1015</v>
      </c>
      <c r="H48" s="358"/>
      <c r="I48" s="477"/>
      <c r="J48" s="472" t="s">
        <v>1304</v>
      </c>
    </row>
    <row r="49" spans="2:10" ht="58.5" customHeight="1" x14ac:dyDescent="0.25">
      <c r="B49" s="357" t="s">
        <v>1586</v>
      </c>
      <c r="C49" s="357" t="s">
        <v>1238</v>
      </c>
      <c r="D49" s="358" t="s">
        <v>1250</v>
      </c>
      <c r="E49" s="358" t="s">
        <v>710</v>
      </c>
      <c r="F49" s="357" t="s">
        <v>558</v>
      </c>
      <c r="G49" s="358" t="s">
        <v>1017</v>
      </c>
      <c r="H49" s="358"/>
      <c r="I49" s="477"/>
      <c r="J49" s="472" t="s">
        <v>1304</v>
      </c>
    </row>
    <row r="50" spans="2:10" ht="58.5" customHeight="1" x14ac:dyDescent="0.25">
      <c r="B50" s="357" t="s">
        <v>1587</v>
      </c>
      <c r="C50" s="357" t="s">
        <v>1160</v>
      </c>
      <c r="D50" s="358" t="s">
        <v>1251</v>
      </c>
      <c r="E50" s="358" t="s">
        <v>710</v>
      </c>
      <c r="F50" s="357" t="s">
        <v>558</v>
      </c>
      <c r="G50" s="358" t="s">
        <v>1020</v>
      </c>
      <c r="H50" s="358"/>
      <c r="I50" s="477"/>
      <c r="J50" s="472" t="s">
        <v>1304</v>
      </c>
    </row>
    <row r="51" spans="2:10" ht="58.5" customHeight="1" x14ac:dyDescent="0.25">
      <c r="B51" s="357" t="s">
        <v>1588</v>
      </c>
      <c r="C51" s="357" t="s">
        <v>1177</v>
      </c>
      <c r="D51" s="358" t="s">
        <v>1252</v>
      </c>
      <c r="E51" s="358" t="s">
        <v>710</v>
      </c>
      <c r="F51" s="357" t="s">
        <v>558</v>
      </c>
      <c r="G51" s="358" t="s">
        <v>1023</v>
      </c>
      <c r="H51" s="358"/>
      <c r="I51" s="477"/>
      <c r="J51" s="472" t="s">
        <v>1304</v>
      </c>
    </row>
    <row r="52" spans="2:10" ht="58.5" customHeight="1" x14ac:dyDescent="0.25">
      <c r="B52" s="357" t="s">
        <v>1589</v>
      </c>
      <c r="C52" s="357" t="s">
        <v>1284</v>
      </c>
      <c r="D52" s="358" t="s">
        <v>1253</v>
      </c>
      <c r="E52" s="358" t="s">
        <v>710</v>
      </c>
      <c r="F52" s="357" t="s">
        <v>558</v>
      </c>
      <c r="G52" s="358" t="s">
        <v>2720</v>
      </c>
      <c r="H52" s="358"/>
      <c r="I52" s="477"/>
      <c r="J52" s="472" t="s">
        <v>1304</v>
      </c>
    </row>
    <row r="53" spans="2:10" ht="58.5" customHeight="1" x14ac:dyDescent="0.25">
      <c r="B53" s="357" t="s">
        <v>1590</v>
      </c>
      <c r="C53" s="357" t="s">
        <v>1162</v>
      </c>
      <c r="D53" s="358" t="s">
        <v>1289</v>
      </c>
      <c r="E53" s="358" t="s">
        <v>716</v>
      </c>
      <c r="F53" s="357" t="s">
        <v>558</v>
      </c>
      <c r="G53" s="358" t="s">
        <v>1027</v>
      </c>
      <c r="H53" s="358"/>
      <c r="I53" s="477"/>
      <c r="J53" s="472" t="s">
        <v>1304</v>
      </c>
    </row>
    <row r="54" spans="2:10" ht="58.5" customHeight="1" x14ac:dyDescent="0.25">
      <c r="B54" s="357" t="s">
        <v>2173</v>
      </c>
      <c r="C54" s="357" t="s">
        <v>1340</v>
      </c>
      <c r="D54" s="358" t="s">
        <v>1338</v>
      </c>
      <c r="E54" s="358" t="s">
        <v>716</v>
      </c>
      <c r="F54" s="357" t="s">
        <v>558</v>
      </c>
      <c r="G54" s="358" t="s">
        <v>1599</v>
      </c>
      <c r="H54" s="358"/>
      <c r="I54" s="477"/>
      <c r="J54" s="472" t="s">
        <v>1304</v>
      </c>
    </row>
    <row r="55" spans="2:10" ht="58.5" customHeight="1" x14ac:dyDescent="0.25">
      <c r="B55" s="357" t="s">
        <v>2174</v>
      </c>
      <c r="C55" s="357" t="s">
        <v>1341</v>
      </c>
      <c r="D55" s="358" t="s">
        <v>1339</v>
      </c>
      <c r="E55" s="358" t="s">
        <v>716</v>
      </c>
      <c r="F55" s="357" t="s">
        <v>558</v>
      </c>
      <c r="G55" s="358" t="s">
        <v>1600</v>
      </c>
      <c r="H55" s="358"/>
      <c r="I55" s="477"/>
      <c r="J55" s="472" t="s">
        <v>1304</v>
      </c>
    </row>
    <row r="56" spans="2:10" ht="58.5" customHeight="1" x14ac:dyDescent="0.25">
      <c r="B56" s="357" t="s">
        <v>1591</v>
      </c>
      <c r="C56" s="357" t="s">
        <v>1179</v>
      </c>
      <c r="D56" s="358" t="s">
        <v>1290</v>
      </c>
      <c r="E56" s="358" t="s">
        <v>716</v>
      </c>
      <c r="F56" s="357" t="s">
        <v>558</v>
      </c>
      <c r="G56" s="358" t="s">
        <v>1029</v>
      </c>
      <c r="H56" s="358"/>
      <c r="I56" s="477"/>
      <c r="J56" s="472" t="s">
        <v>1304</v>
      </c>
    </row>
    <row r="57" spans="2:10" ht="58.5" customHeight="1" x14ac:dyDescent="0.25">
      <c r="B57" s="357" t="s">
        <v>1592</v>
      </c>
      <c r="C57" s="357" t="s">
        <v>1134</v>
      </c>
      <c r="D57" s="358" t="s">
        <v>1291</v>
      </c>
      <c r="E57" s="358" t="s">
        <v>716</v>
      </c>
      <c r="F57" s="357" t="s">
        <v>558</v>
      </c>
      <c r="G57" s="358" t="s">
        <v>1031</v>
      </c>
      <c r="H57" s="358"/>
      <c r="I57" s="477"/>
      <c r="J57" s="472" t="s">
        <v>1304</v>
      </c>
    </row>
    <row r="58" spans="2:10" ht="58.5" customHeight="1" x14ac:dyDescent="0.25">
      <c r="B58" s="357" t="s">
        <v>1769</v>
      </c>
      <c r="C58" s="357" t="s">
        <v>1239</v>
      </c>
      <c r="D58" s="358" t="s">
        <v>1292</v>
      </c>
      <c r="E58" s="358" t="s">
        <v>716</v>
      </c>
      <c r="F58" s="357" t="s">
        <v>558</v>
      </c>
      <c r="G58" s="358" t="s">
        <v>1033</v>
      </c>
      <c r="H58" s="358"/>
      <c r="I58" s="477"/>
      <c r="J58" s="472" t="s">
        <v>1304</v>
      </c>
    </row>
    <row r="59" spans="2:10" ht="58.5" customHeight="1" x14ac:dyDescent="0.25">
      <c r="B59" s="357" t="s">
        <v>1776</v>
      </c>
      <c r="C59" s="357" t="s">
        <v>1285</v>
      </c>
      <c r="D59" s="358" t="s">
        <v>1293</v>
      </c>
      <c r="E59" s="358" t="s">
        <v>716</v>
      </c>
      <c r="F59" s="357" t="s">
        <v>558</v>
      </c>
      <c r="G59" s="358" t="s">
        <v>1035</v>
      </c>
      <c r="H59" s="358"/>
      <c r="I59" s="477"/>
      <c r="J59" s="472" t="s">
        <v>1304</v>
      </c>
    </row>
    <row r="60" spans="2:10" ht="58.5" customHeight="1" x14ac:dyDescent="0.25">
      <c r="B60" s="357" t="s">
        <v>1777</v>
      </c>
      <c r="C60" s="357" t="s">
        <v>1240</v>
      </c>
      <c r="D60" s="358" t="s">
        <v>1294</v>
      </c>
      <c r="E60" s="358" t="s">
        <v>716</v>
      </c>
      <c r="F60" s="357" t="s">
        <v>558</v>
      </c>
      <c r="G60" s="358" t="s">
        <v>1038</v>
      </c>
      <c r="H60" s="358"/>
      <c r="I60" s="477"/>
      <c r="J60" s="472" t="s">
        <v>1304</v>
      </c>
    </row>
    <row r="61" spans="2:10" ht="58.5" customHeight="1" x14ac:dyDescent="0.25">
      <c r="B61" s="357" t="s">
        <v>1778</v>
      </c>
      <c r="C61" s="357" t="s">
        <v>1286</v>
      </c>
      <c r="D61" s="358" t="s">
        <v>1295</v>
      </c>
      <c r="E61" s="358" t="s">
        <v>947</v>
      </c>
      <c r="F61" s="357" t="s">
        <v>551</v>
      </c>
      <c r="G61" s="358" t="s">
        <v>1040</v>
      </c>
      <c r="H61" s="358"/>
      <c r="I61" s="477"/>
      <c r="J61" s="472" t="s">
        <v>1304</v>
      </c>
    </row>
    <row r="62" spans="2:10" ht="58.5" customHeight="1" x14ac:dyDescent="0.25">
      <c r="B62" s="357" t="s">
        <v>1779</v>
      </c>
      <c r="C62" s="357" t="s">
        <v>1287</v>
      </c>
      <c r="D62" s="358" t="s">
        <v>1296</v>
      </c>
      <c r="E62" s="358" t="s">
        <v>1288</v>
      </c>
      <c r="F62" s="357" t="s">
        <v>551</v>
      </c>
      <c r="G62" s="358" t="s">
        <v>1241</v>
      </c>
      <c r="H62" s="358" t="s">
        <v>3192</v>
      </c>
      <c r="I62" s="477"/>
      <c r="J62" s="472" t="s">
        <v>1304</v>
      </c>
    </row>
  </sheetData>
  <autoFilter ref="B3:J62" xr:uid="{5D562A95-F7A9-42BC-A766-771E591BF3B3}"/>
  <sortState xmlns:xlrd2="http://schemas.microsoft.com/office/spreadsheetml/2017/richdata2" ref="C4:I62">
    <sortCondition ref="C61"/>
  </sortState>
  <mergeCells count="1">
    <mergeCell ref="B2:J2"/>
  </mergeCells>
  <conditionalFormatting sqref="F1 F63:F65522">
    <cfRule type="cellIs" dxfId="852" priority="72" stopIfTrue="1" operator="equal">
      <formula>"Pre-populated"</formula>
    </cfRule>
    <cfRule type="cellIs" dxfId="851" priority="73" stopIfTrue="1" operator="equal">
      <formula>"Validation"</formula>
    </cfRule>
  </conditionalFormatting>
  <conditionalFormatting sqref="C54:H55 B3:B23 B26:I31 C5:I6 C4:G4 C11:I11 C7:G7 I7 C16:I23 C14:G15 I14:I15 B32:G33 B56:I62 B48:I53 B47:G47 I47 C8:H10 C13:I13 C12:H12 I32:I33 B34:I46 I4:I5 B63:B1001">
    <cfRule type="expression" dxfId="850" priority="37">
      <formula>OR($J3="New",$J3="Updated")</formula>
    </cfRule>
  </conditionalFormatting>
  <conditionalFormatting sqref="F4:F23 F26:F62">
    <cfRule type="cellIs" dxfId="849" priority="33" stopIfTrue="1" operator="equal">
      <formula>"Validation"</formula>
    </cfRule>
    <cfRule type="cellIs" dxfId="848" priority="34" operator="equal">
      <formula>"Pre-populated"</formula>
    </cfRule>
  </conditionalFormatting>
  <conditionalFormatting sqref="J26:J62 J4:J23">
    <cfRule type="cellIs" dxfId="847" priority="35" operator="equal">
      <formula>"Updated"</formula>
    </cfRule>
    <cfRule type="cellIs" dxfId="846" priority="36" operator="equal">
      <formula>"New"</formula>
    </cfRule>
  </conditionalFormatting>
  <conditionalFormatting sqref="B1">
    <cfRule type="expression" dxfId="845" priority="32">
      <formula>OR($J1="New",$J1="Updated")</formula>
    </cfRule>
  </conditionalFormatting>
  <conditionalFormatting sqref="C24:I25">
    <cfRule type="expression" dxfId="844" priority="31">
      <formula>OR($J24="New",$J24="Updated")</formula>
    </cfRule>
  </conditionalFormatting>
  <conditionalFormatting sqref="F24:F25">
    <cfRule type="cellIs" dxfId="843" priority="27" stopIfTrue="1" operator="equal">
      <formula>"Validation"</formula>
    </cfRule>
    <cfRule type="cellIs" dxfId="842" priority="28" operator="equal">
      <formula>"Pre-populated"</formula>
    </cfRule>
  </conditionalFormatting>
  <conditionalFormatting sqref="J24:J25">
    <cfRule type="cellIs" dxfId="841" priority="29" operator="equal">
      <formula>"Updated"</formula>
    </cfRule>
    <cfRule type="cellIs" dxfId="840" priority="30" operator="equal">
      <formula>"New"</formula>
    </cfRule>
  </conditionalFormatting>
  <conditionalFormatting sqref="I54:I55">
    <cfRule type="expression" dxfId="839" priority="26">
      <formula>OR($J54="New",$J54="Updated")</formula>
    </cfRule>
  </conditionalFormatting>
  <conditionalFormatting sqref="B24:B25">
    <cfRule type="expression" dxfId="838" priority="25">
      <formula>OR($J24="New",$J24="Updated")</formula>
    </cfRule>
  </conditionalFormatting>
  <conditionalFormatting sqref="B54:B55">
    <cfRule type="expression" dxfId="837" priority="22">
      <formula>OR($J54="New",$J54="Updated")</formula>
    </cfRule>
  </conditionalFormatting>
  <conditionalFormatting sqref="H3:H4">
    <cfRule type="expression" dxfId="836" priority="21">
      <formula>OR($J3="New",$J3="Updated")</formula>
    </cfRule>
  </conditionalFormatting>
  <conditionalFormatting sqref="H7">
    <cfRule type="expression" dxfId="835" priority="20">
      <formula>OR($J7="New",$J7="Updated")</formula>
    </cfRule>
  </conditionalFormatting>
  <conditionalFormatting sqref="H14">
    <cfRule type="expression" dxfId="834" priority="19">
      <formula>OR($J14="New",$J14="Updated")</formula>
    </cfRule>
  </conditionalFormatting>
  <conditionalFormatting sqref="H15">
    <cfRule type="expression" dxfId="833" priority="18">
      <formula>OR($J15="New",$J15="Updated")</formula>
    </cfRule>
  </conditionalFormatting>
  <conditionalFormatting sqref="H47">
    <cfRule type="expression" dxfId="832" priority="14">
      <formula>OR($J47="New",$J47="Updated")</formula>
    </cfRule>
  </conditionalFormatting>
  <conditionalFormatting sqref="H32">
    <cfRule type="expression" dxfId="831" priority="16">
      <formula>OR($J32="New",$J32="Updated")</formula>
    </cfRule>
  </conditionalFormatting>
  <conditionalFormatting sqref="H33">
    <cfRule type="expression" dxfId="830" priority="15">
      <formula>OR($J33="New",$J33="Updated")</formula>
    </cfRule>
  </conditionalFormatting>
  <conditionalFormatting sqref="I8">
    <cfRule type="expression" dxfId="829" priority="13">
      <formula>OR($J8="New",$J8="Updated")</formula>
    </cfRule>
  </conditionalFormatting>
  <conditionalFormatting sqref="I9">
    <cfRule type="expression" dxfId="828" priority="12">
      <formula>OR($J9="New",$J9="Updated")</formula>
    </cfRule>
  </conditionalFormatting>
  <conditionalFormatting sqref="I10">
    <cfRule type="expression" dxfId="827" priority="11">
      <formula>OR($J10="New",$J10="Updated")</formula>
    </cfRule>
  </conditionalFormatting>
  <conditionalFormatting sqref="I12">
    <cfRule type="expression" dxfId="826" priority="10">
      <formula>OR($J12="New",$J12="Updated")</formula>
    </cfRule>
  </conditionalFormatting>
  <pageMargins left="0.70866141732283472" right="0.70866141732283472" top="0.74803149606299213" bottom="0.74803149606299213" header="0.31496062992125984" footer="0.31496062992125984"/>
  <pageSetup paperSize="9" scale="79"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FAF691E-E410-4D79-818C-EF028FD55872}">
          <x14:formula1>
            <xm:f>RS_ValueSource!$E$38:$E$40</xm:f>
          </x14:formula1>
          <xm:sqref>J4:J62</xm:sqref>
        </x14:dataValidation>
        <x14:dataValidation type="list" allowBlank="1" showInputMessage="1" showErrorMessage="1" xr:uid="{C67B17CA-15C3-4CF3-A015-95E346CF0263}">
          <x14:formula1>
            <xm:f>RS_ValueSource!$E$41:$E$44</xm:f>
          </x14:formula1>
          <xm:sqref>F4:F62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pageSetUpPr fitToPage="1"/>
  </sheetPr>
  <dimension ref="A1:M75"/>
  <sheetViews>
    <sheetView showGridLines="0" zoomScaleNormal="100" workbookViewId="0"/>
  </sheetViews>
  <sheetFormatPr defaultColWidth="10.42578125" defaultRowHeight="16.5" x14ac:dyDescent="0.3"/>
  <cols>
    <col min="1" max="1" width="2" style="19" customWidth="1"/>
    <col min="2" max="2" width="4.28515625" style="19" customWidth="1"/>
    <col min="3" max="3" width="35.140625" style="19" customWidth="1"/>
    <col min="4" max="13" width="18" style="19" customWidth="1"/>
    <col min="14" max="16384" width="10.42578125" style="19"/>
  </cols>
  <sheetData>
    <row r="1" spans="1:13" ht="16.5" customHeight="1" x14ac:dyDescent="0.3">
      <c r="A1" s="206"/>
      <c r="B1" s="206"/>
      <c r="C1" s="206"/>
      <c r="D1" s="206"/>
      <c r="E1" s="206"/>
      <c r="F1" s="206"/>
      <c r="G1" s="206"/>
      <c r="H1" s="206"/>
      <c r="I1" s="206"/>
      <c r="J1" s="206"/>
      <c r="K1" s="206"/>
    </row>
    <row r="2" spans="1:13" x14ac:dyDescent="0.3">
      <c r="A2" s="3"/>
    </row>
    <row r="3" spans="1:13" x14ac:dyDescent="0.3">
      <c r="A3" s="3"/>
    </row>
    <row r="4" spans="1:13" ht="20.25" x14ac:dyDescent="0.35">
      <c r="A4" s="3"/>
      <c r="B4" s="199"/>
      <c r="C4" s="207" t="s">
        <v>49</v>
      </c>
      <c r="D4" s="200"/>
      <c r="E4" s="200"/>
      <c r="F4" s="200"/>
      <c r="G4" s="146"/>
      <c r="H4" s="200"/>
      <c r="I4" s="208"/>
      <c r="J4" s="208"/>
      <c r="K4" s="208"/>
      <c r="L4" s="146" t="s">
        <v>73</v>
      </c>
      <c r="M4" s="147" t="str">
        <f>'010'!E8</f>
        <v>1234</v>
      </c>
    </row>
    <row r="5" spans="1:13" x14ac:dyDescent="0.3">
      <c r="A5" s="3"/>
      <c r="B5" s="201"/>
      <c r="C5" s="201"/>
      <c r="D5" s="202"/>
      <c r="E5" s="202"/>
      <c r="F5" s="202"/>
      <c r="G5" s="203"/>
      <c r="H5" s="202"/>
    </row>
    <row r="6" spans="1:13" ht="17.25" x14ac:dyDescent="0.3">
      <c r="A6" s="3"/>
      <c r="B6" s="201"/>
      <c r="C6" s="204" t="s">
        <v>1325</v>
      </c>
      <c r="D6" s="200"/>
      <c r="E6" s="200"/>
      <c r="F6" s="200"/>
      <c r="G6" s="146"/>
      <c r="H6" s="200"/>
      <c r="I6" s="208"/>
      <c r="J6" s="208"/>
      <c r="K6" s="208"/>
      <c r="L6" s="208"/>
    </row>
    <row r="7" spans="1:13" ht="17.25" x14ac:dyDescent="0.3">
      <c r="A7" s="3"/>
      <c r="B7" s="201"/>
      <c r="C7" s="96"/>
      <c r="D7" s="202"/>
      <c r="E7" s="202"/>
      <c r="F7" s="202"/>
      <c r="G7" s="203"/>
      <c r="H7" s="202"/>
      <c r="I7" s="95"/>
      <c r="J7" s="95"/>
      <c r="K7" s="95"/>
      <c r="L7" s="95"/>
    </row>
    <row r="8" spans="1:13" ht="17.25" x14ac:dyDescent="0.3">
      <c r="B8" s="201"/>
      <c r="C8" s="209" t="s">
        <v>230</v>
      </c>
      <c r="D8" s="210"/>
      <c r="E8" s="210"/>
      <c r="F8" s="210"/>
      <c r="G8" s="211"/>
      <c r="H8" s="210"/>
      <c r="I8" s="212"/>
      <c r="J8" s="212"/>
      <c r="K8" s="212"/>
      <c r="L8" s="212"/>
    </row>
    <row r="10" spans="1:13" s="187" customFormat="1" ht="249.95" customHeight="1" x14ac:dyDescent="0.2">
      <c r="C10" s="969" t="s">
        <v>3491</v>
      </c>
      <c r="D10" s="970"/>
      <c r="E10" s="970"/>
      <c r="F10" s="970"/>
      <c r="G10" s="970"/>
      <c r="H10" s="970"/>
      <c r="I10" s="970"/>
      <c r="J10" s="970"/>
      <c r="K10" s="970"/>
      <c r="L10" s="971"/>
    </row>
    <row r="11" spans="1:13" ht="15.75" customHeight="1" x14ac:dyDescent="0.3"/>
    <row r="12" spans="1:13" ht="17.25" x14ac:dyDescent="0.3">
      <c r="C12" s="213" t="s">
        <v>231</v>
      </c>
    </row>
    <row r="13" spans="1:13" x14ac:dyDescent="0.3">
      <c r="D13" s="212"/>
      <c r="E13" s="212"/>
      <c r="F13" s="212"/>
      <c r="G13" s="212"/>
      <c r="H13" s="212"/>
      <c r="I13" s="212"/>
      <c r="J13" s="212"/>
      <c r="K13" s="212"/>
      <c r="L13" s="212"/>
    </row>
    <row r="14" spans="1:13" ht="38.25" customHeight="1" x14ac:dyDescent="0.3">
      <c r="C14" s="997" t="s">
        <v>232</v>
      </c>
      <c r="D14" s="995" t="s">
        <v>233</v>
      </c>
      <c r="E14" s="995" t="s">
        <v>234</v>
      </c>
      <c r="F14" s="995" t="s">
        <v>235</v>
      </c>
      <c r="G14" s="995" t="s">
        <v>236</v>
      </c>
      <c r="H14" s="1000" t="s">
        <v>237</v>
      </c>
      <c r="I14" s="1001"/>
      <c r="J14" s="1001"/>
      <c r="K14" s="1001"/>
      <c r="L14" s="1002"/>
      <c r="M14" s="496" t="s">
        <v>1219</v>
      </c>
    </row>
    <row r="15" spans="1:13" x14ac:dyDescent="0.3">
      <c r="C15" s="998"/>
      <c r="D15" s="996"/>
      <c r="E15" s="996"/>
      <c r="F15" s="996"/>
      <c r="G15" s="996"/>
      <c r="H15" s="205" t="s">
        <v>123</v>
      </c>
      <c r="I15" s="205" t="s">
        <v>124</v>
      </c>
      <c r="J15" s="205" t="s">
        <v>125</v>
      </c>
      <c r="K15" s="205" t="s">
        <v>126</v>
      </c>
      <c r="L15" s="205" t="s">
        <v>128</v>
      </c>
      <c r="M15" s="205" t="s">
        <v>128</v>
      </c>
    </row>
    <row r="16" spans="1:13" x14ac:dyDescent="0.3">
      <c r="C16" s="999"/>
      <c r="D16" s="323" t="s">
        <v>88</v>
      </c>
      <c r="E16" s="323" t="s">
        <v>89</v>
      </c>
      <c r="F16" s="323" t="s">
        <v>99</v>
      </c>
      <c r="G16" s="323" t="s">
        <v>100</v>
      </c>
      <c r="H16" s="205" t="s">
        <v>101</v>
      </c>
      <c r="I16" s="205" t="s">
        <v>102</v>
      </c>
      <c r="J16" s="205" t="s">
        <v>103</v>
      </c>
      <c r="K16" s="205" t="s">
        <v>104</v>
      </c>
      <c r="L16" s="205" t="s">
        <v>105</v>
      </c>
      <c r="M16" s="205" t="s">
        <v>1222</v>
      </c>
    </row>
    <row r="17" spans="2:13" ht="39.950000000000003" customHeight="1" x14ac:dyDescent="0.3">
      <c r="C17" s="216" t="s">
        <v>3257</v>
      </c>
      <c r="D17" s="354">
        <v>0</v>
      </c>
      <c r="E17" s="354">
        <v>0</v>
      </c>
      <c r="F17" s="354" t="s">
        <v>1979</v>
      </c>
      <c r="G17" s="354" t="s">
        <v>1979</v>
      </c>
      <c r="H17" s="354">
        <v>0</v>
      </c>
      <c r="I17" s="354" t="s">
        <v>2153</v>
      </c>
      <c r="J17" s="354" t="s">
        <v>2154</v>
      </c>
      <c r="K17" s="354" t="s">
        <v>2155</v>
      </c>
      <c r="L17" s="485" t="s">
        <v>2156</v>
      </c>
      <c r="M17" s="485"/>
    </row>
    <row r="18" spans="2:13" ht="39.950000000000003" hidden="1" customHeight="1" x14ac:dyDescent="0.3">
      <c r="C18" s="216" t="s">
        <v>1786</v>
      </c>
      <c r="D18" s="354">
        <v>0</v>
      </c>
      <c r="E18" s="354">
        <v>0</v>
      </c>
      <c r="F18" s="738" t="s">
        <v>1979</v>
      </c>
      <c r="G18" s="738" t="s">
        <v>1979</v>
      </c>
      <c r="H18" s="354">
        <v>0</v>
      </c>
      <c r="I18" s="354" t="s">
        <v>2153</v>
      </c>
      <c r="J18" s="354" t="s">
        <v>2154</v>
      </c>
      <c r="K18" s="354" t="s">
        <v>2155</v>
      </c>
      <c r="L18" s="485" t="s">
        <v>2156</v>
      </c>
      <c r="M18" s="485"/>
    </row>
    <row r="19" spans="2:13" ht="39.950000000000003" customHeight="1" x14ac:dyDescent="0.3">
      <c r="C19" s="218" t="s">
        <v>239</v>
      </c>
      <c r="D19" s="354">
        <v>0</v>
      </c>
      <c r="E19" s="354">
        <v>0</v>
      </c>
      <c r="F19" s="738"/>
      <c r="G19" s="738"/>
      <c r="H19" s="354">
        <v>0</v>
      </c>
      <c r="I19" s="354" t="s">
        <v>2153</v>
      </c>
      <c r="J19" s="354" t="s">
        <v>2154</v>
      </c>
      <c r="K19" s="354" t="s">
        <v>2155</v>
      </c>
      <c r="L19" s="485" t="s">
        <v>2156</v>
      </c>
      <c r="M19" s="485"/>
    </row>
    <row r="20" spans="2:13" ht="73.5" customHeight="1" x14ac:dyDescent="0.3">
      <c r="C20" s="467" t="s">
        <v>93</v>
      </c>
      <c r="D20" s="506" t="s">
        <v>1957</v>
      </c>
      <c r="E20" s="506" t="s">
        <v>2151</v>
      </c>
      <c r="F20" s="468"/>
      <c r="G20" s="468"/>
      <c r="H20" s="354" t="s">
        <v>1114</v>
      </c>
      <c r="I20" s="354" t="s">
        <v>2153</v>
      </c>
      <c r="J20" s="354" t="s">
        <v>2154</v>
      </c>
      <c r="K20" s="354" t="s">
        <v>2155</v>
      </c>
      <c r="L20" s="544" t="s">
        <v>2157</v>
      </c>
      <c r="M20" s="506" t="s">
        <v>2152</v>
      </c>
    </row>
    <row r="22" spans="2:13" ht="17.25" x14ac:dyDescent="0.3">
      <c r="C22" s="68" t="s">
        <v>240</v>
      </c>
    </row>
    <row r="24" spans="2:13" ht="48" customHeight="1" x14ac:dyDescent="0.3">
      <c r="C24" s="982" t="s">
        <v>14</v>
      </c>
      <c r="D24" s="983"/>
      <c r="E24" s="983"/>
      <c r="F24" s="983"/>
      <c r="G24" s="983"/>
      <c r="H24" s="983"/>
      <c r="I24" s="983"/>
      <c r="J24" s="983"/>
      <c r="K24" s="983"/>
      <c r="L24" s="984"/>
    </row>
    <row r="25" spans="2:13" hidden="1" x14ac:dyDescent="0.3"/>
    <row r="26" spans="2:13" hidden="1" x14ac:dyDescent="0.3">
      <c r="B26" s="583"/>
      <c r="C26" s="583"/>
      <c r="D26" s="583"/>
      <c r="E26" s="583"/>
      <c r="F26" s="583"/>
      <c r="G26" s="583"/>
      <c r="H26" s="583"/>
      <c r="I26" s="583"/>
      <c r="J26" s="583"/>
      <c r="K26" s="583"/>
      <c r="L26" s="583"/>
      <c r="M26" s="583"/>
    </row>
    <row r="27" spans="2:13" ht="17.25" hidden="1" x14ac:dyDescent="0.3">
      <c r="B27" s="577"/>
      <c r="C27" s="580" t="s">
        <v>241</v>
      </c>
      <c r="D27" s="578"/>
      <c r="E27" s="578"/>
      <c r="F27" s="578"/>
      <c r="G27" s="579"/>
      <c r="H27" s="578"/>
      <c r="I27" s="583"/>
      <c r="J27" s="583"/>
      <c r="K27" s="583"/>
      <c r="L27" s="583"/>
      <c r="M27" s="583"/>
    </row>
    <row r="28" spans="2:13" hidden="1" x14ac:dyDescent="0.3">
      <c r="B28" s="583"/>
      <c r="C28" s="583"/>
      <c r="D28" s="583"/>
      <c r="E28" s="583"/>
      <c r="F28" s="583"/>
      <c r="G28" s="583"/>
      <c r="H28" s="583"/>
      <c r="I28" s="583"/>
      <c r="J28" s="583"/>
      <c r="K28" s="583"/>
      <c r="L28" s="583"/>
      <c r="M28" s="583"/>
    </row>
    <row r="29" spans="2:13" ht="119.25" hidden="1" customHeight="1" x14ac:dyDescent="0.3">
      <c r="B29" s="583"/>
      <c r="C29" s="1003" t="s">
        <v>242</v>
      </c>
      <c r="D29" s="1004"/>
      <c r="E29" s="1004"/>
      <c r="F29" s="1004"/>
      <c r="G29" s="1004"/>
      <c r="H29" s="1004"/>
      <c r="I29" s="1004"/>
      <c r="J29" s="1004"/>
      <c r="K29" s="1004"/>
      <c r="L29" s="1005"/>
      <c r="M29" s="583"/>
    </row>
    <row r="30" spans="2:13" ht="11.25" hidden="1" customHeight="1" x14ac:dyDescent="0.3">
      <c r="B30" s="583"/>
      <c r="C30" s="583"/>
      <c r="D30" s="583"/>
      <c r="E30" s="583"/>
      <c r="F30" s="583"/>
      <c r="G30" s="583"/>
      <c r="H30" s="583"/>
      <c r="I30" s="583"/>
      <c r="J30" s="583"/>
      <c r="K30" s="583"/>
      <c r="L30" s="583"/>
      <c r="M30" s="583"/>
    </row>
    <row r="31" spans="2:13" ht="17.25" hidden="1" x14ac:dyDescent="0.3">
      <c r="B31" s="583"/>
      <c r="C31" s="584" t="s">
        <v>231</v>
      </c>
      <c r="D31" s="583"/>
      <c r="E31" s="583"/>
      <c r="F31" s="583"/>
      <c r="G31" s="583"/>
      <c r="H31" s="583"/>
      <c r="I31" s="583"/>
      <c r="J31" s="583"/>
      <c r="K31" s="583"/>
      <c r="L31" s="583"/>
      <c r="M31" s="583"/>
    </row>
    <row r="32" spans="2:13" hidden="1" x14ac:dyDescent="0.3">
      <c r="B32" s="583"/>
      <c r="C32" s="583"/>
      <c r="D32" s="583"/>
      <c r="E32" s="583"/>
      <c r="F32" s="583"/>
      <c r="G32" s="583"/>
      <c r="H32" s="583"/>
      <c r="I32" s="583"/>
      <c r="J32" s="583"/>
      <c r="K32" s="583"/>
      <c r="L32" s="583"/>
      <c r="M32" s="583"/>
    </row>
    <row r="33" spans="2:13" hidden="1" x14ac:dyDescent="0.3">
      <c r="B33" s="583"/>
      <c r="C33" s="1006" t="s">
        <v>243</v>
      </c>
      <c r="D33" s="1007"/>
      <c r="E33" s="1008" t="s">
        <v>232</v>
      </c>
      <c r="F33" s="1009"/>
      <c r="G33" s="1009"/>
      <c r="H33" s="1010" t="s">
        <v>244</v>
      </c>
      <c r="I33" s="1011"/>
      <c r="J33" s="585"/>
      <c r="K33" s="981" t="s">
        <v>244</v>
      </c>
      <c r="L33" s="981"/>
      <c r="M33" s="583"/>
    </row>
    <row r="34" spans="2:13" ht="25.5" hidden="1" customHeight="1" x14ac:dyDescent="0.3">
      <c r="B34" s="583"/>
      <c r="C34" s="987" t="s">
        <v>245</v>
      </c>
      <c r="D34" s="988"/>
      <c r="E34" s="989" t="s">
        <v>1374</v>
      </c>
      <c r="F34" s="990"/>
      <c r="G34" s="991"/>
      <c r="H34" s="985" t="s">
        <v>1375</v>
      </c>
      <c r="I34" s="986"/>
      <c r="J34" s="586"/>
      <c r="K34" s="587"/>
      <c r="L34" s="587"/>
      <c r="M34" s="583"/>
    </row>
    <row r="35" spans="2:13" ht="25.5" hidden="1" customHeight="1" x14ac:dyDescent="0.3">
      <c r="B35" s="583"/>
      <c r="C35" s="987" t="s">
        <v>246</v>
      </c>
      <c r="D35" s="988"/>
      <c r="E35" s="992" t="s">
        <v>1376</v>
      </c>
      <c r="F35" s="993"/>
      <c r="G35" s="994"/>
      <c r="H35" s="985" t="s">
        <v>1377</v>
      </c>
      <c r="I35" s="986"/>
      <c r="J35" s="586"/>
      <c r="K35" s="587"/>
      <c r="L35" s="587"/>
      <c r="M35" s="583"/>
    </row>
    <row r="36" spans="2:13" ht="25.5" hidden="1" customHeight="1" x14ac:dyDescent="0.3">
      <c r="B36" s="583"/>
      <c r="C36" s="987" t="s">
        <v>247</v>
      </c>
      <c r="D36" s="988"/>
      <c r="E36" s="992" t="s">
        <v>1378</v>
      </c>
      <c r="F36" s="993"/>
      <c r="G36" s="994"/>
      <c r="H36" s="985" t="s">
        <v>1379</v>
      </c>
      <c r="I36" s="986"/>
      <c r="J36" s="586"/>
      <c r="K36" s="587"/>
      <c r="L36" s="587"/>
      <c r="M36" s="583"/>
    </row>
    <row r="37" spans="2:13" hidden="1" x14ac:dyDescent="0.3">
      <c r="B37" s="583"/>
      <c r="C37" s="583"/>
      <c r="D37" s="583"/>
      <c r="E37" s="583"/>
      <c r="F37" s="583"/>
      <c r="G37" s="583"/>
      <c r="H37" s="583"/>
      <c r="I37" s="583"/>
      <c r="J37" s="583"/>
      <c r="K37" s="583"/>
      <c r="L37" s="583"/>
      <c r="M37" s="583"/>
    </row>
    <row r="38" spans="2:13" ht="9.9499999999999993" hidden="1" customHeight="1" x14ac:dyDescent="0.3">
      <c r="B38" s="583"/>
      <c r="C38" s="975" t="s">
        <v>248</v>
      </c>
      <c r="D38" s="976"/>
      <c r="E38" s="976"/>
      <c r="F38" s="976"/>
      <c r="G38" s="976"/>
      <c r="H38" s="976"/>
      <c r="I38" s="977"/>
      <c r="J38" s="588"/>
      <c r="K38" s="589"/>
      <c r="L38" s="589"/>
      <c r="M38" s="589"/>
    </row>
    <row r="39" spans="2:13" ht="9.9499999999999993" hidden="1" customHeight="1" x14ac:dyDescent="0.3">
      <c r="B39" s="583"/>
      <c r="C39" s="978"/>
      <c r="D39" s="979"/>
      <c r="E39" s="979"/>
      <c r="F39" s="979"/>
      <c r="G39" s="979"/>
      <c r="H39" s="979"/>
      <c r="I39" s="980"/>
      <c r="J39" s="590"/>
      <c r="K39" s="587"/>
      <c r="L39" s="587"/>
      <c r="M39" s="587"/>
    </row>
    <row r="40" spans="2:13" ht="20.100000000000001" hidden="1" customHeight="1" x14ac:dyDescent="0.3">
      <c r="B40" s="583"/>
      <c r="C40" s="975" t="s">
        <v>1261</v>
      </c>
      <c r="D40" s="976"/>
      <c r="E40" s="591" t="s">
        <v>106</v>
      </c>
      <c r="F40" s="591" t="s">
        <v>148</v>
      </c>
      <c r="G40" s="591" t="s">
        <v>149</v>
      </c>
      <c r="H40" s="591" t="s">
        <v>174</v>
      </c>
      <c r="I40" s="591" t="s">
        <v>175</v>
      </c>
      <c r="J40" s="587"/>
      <c r="K40" s="587"/>
      <c r="L40" s="587"/>
      <c r="M40" s="587"/>
    </row>
    <row r="41" spans="2:13" ht="20.100000000000001" hidden="1" customHeight="1" x14ac:dyDescent="0.3">
      <c r="B41" s="583"/>
      <c r="C41" s="978"/>
      <c r="D41" s="979"/>
      <c r="E41" s="592" t="s">
        <v>123</v>
      </c>
      <c r="F41" s="593" t="s">
        <v>124</v>
      </c>
      <c r="G41" s="593" t="s">
        <v>125</v>
      </c>
      <c r="H41" s="593" t="s">
        <v>126</v>
      </c>
      <c r="I41" s="594" t="s">
        <v>128</v>
      </c>
      <c r="J41" s="587"/>
      <c r="K41" s="587"/>
      <c r="L41" s="587"/>
      <c r="M41" s="587"/>
    </row>
    <row r="42" spans="2:13" ht="24.95" hidden="1" customHeight="1" x14ac:dyDescent="0.3">
      <c r="B42" s="583"/>
      <c r="C42" s="595">
        <v>1</v>
      </c>
      <c r="D42" s="581" t="s">
        <v>123</v>
      </c>
      <c r="E42" s="596" t="s">
        <v>1128</v>
      </c>
      <c r="F42" s="597"/>
      <c r="G42" s="597"/>
      <c r="H42" s="597"/>
      <c r="I42" s="598"/>
      <c r="J42" s="587"/>
      <c r="K42" s="587"/>
      <c r="L42" s="587"/>
      <c r="M42" s="587"/>
    </row>
    <row r="43" spans="2:13" ht="24.95" hidden="1" customHeight="1" x14ac:dyDescent="0.3">
      <c r="B43" s="583"/>
      <c r="C43" s="595">
        <v>2</v>
      </c>
      <c r="D43" s="581" t="s">
        <v>124</v>
      </c>
      <c r="E43" s="597"/>
      <c r="F43" s="596" t="s">
        <v>1129</v>
      </c>
      <c r="G43" s="597"/>
      <c r="H43" s="597"/>
      <c r="I43" s="598"/>
      <c r="J43" s="587"/>
      <c r="K43" s="587"/>
      <c r="L43" s="587"/>
      <c r="M43" s="587"/>
    </row>
    <row r="44" spans="2:13" ht="24.95" hidden="1" customHeight="1" x14ac:dyDescent="0.3">
      <c r="B44" s="583"/>
      <c r="C44" s="595">
        <v>3</v>
      </c>
      <c r="D44" s="581" t="s">
        <v>125</v>
      </c>
      <c r="E44" s="597"/>
      <c r="F44" s="597"/>
      <c r="G44" s="596" t="s">
        <v>1130</v>
      </c>
      <c r="H44" s="597"/>
      <c r="I44" s="598"/>
      <c r="J44" s="587"/>
      <c r="K44" s="587"/>
      <c r="L44" s="587"/>
      <c r="M44" s="587"/>
    </row>
    <row r="45" spans="2:13" ht="24.95" hidden="1" customHeight="1" x14ac:dyDescent="0.3">
      <c r="B45" s="583"/>
      <c r="C45" s="595">
        <v>4</v>
      </c>
      <c r="D45" s="581" t="s">
        <v>126</v>
      </c>
      <c r="E45" s="597"/>
      <c r="F45" s="597"/>
      <c r="G45" s="597"/>
      <c r="H45" s="596" t="s">
        <v>1131</v>
      </c>
      <c r="I45" s="598"/>
      <c r="J45" s="587"/>
      <c r="K45" s="587"/>
      <c r="L45" s="587"/>
      <c r="M45" s="587"/>
    </row>
    <row r="46" spans="2:13" ht="24.95" hidden="1" customHeight="1" x14ac:dyDescent="0.3">
      <c r="B46" s="583"/>
      <c r="C46" s="595">
        <v>5</v>
      </c>
      <c r="D46" s="581" t="s">
        <v>128</v>
      </c>
      <c r="E46" s="597"/>
      <c r="F46" s="597"/>
      <c r="G46" s="597"/>
      <c r="H46" s="597"/>
      <c r="I46" s="596" t="s">
        <v>1132</v>
      </c>
      <c r="J46" s="599"/>
      <c r="K46" s="599"/>
      <c r="L46" s="599"/>
      <c r="M46" s="599"/>
    </row>
    <row r="47" spans="2:13" hidden="1" x14ac:dyDescent="0.3">
      <c r="B47" s="583"/>
      <c r="C47" s="583"/>
      <c r="D47" s="583"/>
      <c r="E47" s="583"/>
      <c r="F47" s="583"/>
      <c r="G47" s="600"/>
      <c r="H47" s="583"/>
      <c r="I47" s="583"/>
      <c r="J47" s="583"/>
      <c r="K47" s="583"/>
      <c r="L47" s="583"/>
      <c r="M47" s="583"/>
    </row>
    <row r="48" spans="2:13" hidden="1" x14ac:dyDescent="0.3">
      <c r="B48" s="583"/>
      <c r="C48" s="583"/>
      <c r="D48" s="583"/>
      <c r="E48" s="583"/>
      <c r="F48" s="583"/>
      <c r="G48" s="583"/>
      <c r="H48" s="583"/>
      <c r="I48" s="583"/>
      <c r="J48" s="583"/>
      <c r="K48" s="583"/>
      <c r="L48" s="583"/>
      <c r="M48" s="583"/>
    </row>
    <row r="49" spans="2:13" ht="9.9499999999999993" hidden="1" customHeight="1" x14ac:dyDescent="0.3">
      <c r="B49" s="583"/>
      <c r="C49" s="975" t="s">
        <v>248</v>
      </c>
      <c r="D49" s="976"/>
      <c r="E49" s="976"/>
      <c r="F49" s="976"/>
      <c r="G49" s="976"/>
      <c r="H49" s="976"/>
      <c r="I49" s="977"/>
      <c r="J49" s="601"/>
      <c r="K49" s="577"/>
      <c r="L49" s="577"/>
      <c r="M49" s="583"/>
    </row>
    <row r="50" spans="2:13" ht="9.9499999999999993" hidden="1" customHeight="1" x14ac:dyDescent="0.3">
      <c r="B50" s="583"/>
      <c r="C50" s="978"/>
      <c r="D50" s="979"/>
      <c r="E50" s="979"/>
      <c r="F50" s="979"/>
      <c r="G50" s="979"/>
      <c r="H50" s="979"/>
      <c r="I50" s="980"/>
      <c r="J50" s="601"/>
      <c r="K50" s="577"/>
      <c r="L50" s="577"/>
      <c r="M50" s="583"/>
    </row>
    <row r="51" spans="2:13" ht="20.100000000000001" hidden="1" customHeight="1" x14ac:dyDescent="0.3">
      <c r="B51" s="583"/>
      <c r="C51" s="975" t="s">
        <v>1262</v>
      </c>
      <c r="D51" s="976"/>
      <c r="E51" s="591" t="s">
        <v>176</v>
      </c>
      <c r="F51" s="591" t="s">
        <v>177</v>
      </c>
      <c r="G51" s="591" t="s">
        <v>178</v>
      </c>
      <c r="H51" s="591" t="s">
        <v>1121</v>
      </c>
      <c r="I51" s="591" t="s">
        <v>1122</v>
      </c>
      <c r="J51" s="587"/>
      <c r="K51" s="587"/>
      <c r="L51" s="587"/>
      <c r="M51" s="587"/>
    </row>
    <row r="52" spans="2:13" ht="20.100000000000001" hidden="1" customHeight="1" x14ac:dyDescent="0.3">
      <c r="B52" s="583"/>
      <c r="C52" s="978"/>
      <c r="D52" s="979"/>
      <c r="E52" s="592" t="s">
        <v>123</v>
      </c>
      <c r="F52" s="593" t="s">
        <v>124</v>
      </c>
      <c r="G52" s="593" t="s">
        <v>125</v>
      </c>
      <c r="H52" s="593" t="s">
        <v>126</v>
      </c>
      <c r="I52" s="594" t="s">
        <v>128</v>
      </c>
      <c r="J52" s="601"/>
      <c r="K52" s="577"/>
      <c r="L52" s="577"/>
      <c r="M52" s="583"/>
    </row>
    <row r="53" spans="2:13" ht="24.95" hidden="1" customHeight="1" x14ac:dyDescent="0.3">
      <c r="B53" s="583"/>
      <c r="C53" s="595">
        <v>1</v>
      </c>
      <c r="D53" s="581" t="s">
        <v>123</v>
      </c>
      <c r="E53" s="596" t="s">
        <v>1128</v>
      </c>
      <c r="F53" s="597"/>
      <c r="G53" s="597"/>
      <c r="H53" s="597"/>
      <c r="I53" s="598"/>
      <c r="J53" s="601"/>
      <c r="K53" s="577"/>
      <c r="L53" s="577"/>
      <c r="M53" s="583"/>
    </row>
    <row r="54" spans="2:13" ht="24.95" hidden="1" customHeight="1" x14ac:dyDescent="0.3">
      <c r="B54" s="583"/>
      <c r="C54" s="595">
        <v>2</v>
      </c>
      <c r="D54" s="581" t="s">
        <v>124</v>
      </c>
      <c r="E54" s="597"/>
      <c r="F54" s="596" t="s">
        <v>1129</v>
      </c>
      <c r="G54" s="597"/>
      <c r="H54" s="597"/>
      <c r="I54" s="598"/>
      <c r="J54" s="601"/>
      <c r="K54" s="577"/>
      <c r="L54" s="577"/>
      <c r="M54" s="583"/>
    </row>
    <row r="55" spans="2:13" ht="24.95" hidden="1" customHeight="1" x14ac:dyDescent="0.3">
      <c r="B55" s="583"/>
      <c r="C55" s="595">
        <v>3</v>
      </c>
      <c r="D55" s="581" t="s">
        <v>125</v>
      </c>
      <c r="E55" s="597"/>
      <c r="F55" s="597"/>
      <c r="G55" s="596" t="s">
        <v>1130</v>
      </c>
      <c r="H55" s="597"/>
      <c r="I55" s="598"/>
      <c r="J55" s="601"/>
      <c r="K55" s="577"/>
      <c r="L55" s="577"/>
      <c r="M55" s="583"/>
    </row>
    <row r="56" spans="2:13" ht="24.95" hidden="1" customHeight="1" x14ac:dyDescent="0.3">
      <c r="B56" s="583"/>
      <c r="C56" s="595">
        <v>4</v>
      </c>
      <c r="D56" s="581" t="s">
        <v>126</v>
      </c>
      <c r="E56" s="597"/>
      <c r="F56" s="597"/>
      <c r="G56" s="597"/>
      <c r="H56" s="596" t="s">
        <v>1131</v>
      </c>
      <c r="I56" s="598"/>
      <c r="J56" s="601"/>
      <c r="K56" s="577"/>
      <c r="L56" s="577"/>
      <c r="M56" s="583"/>
    </row>
    <row r="57" spans="2:13" ht="24.95" hidden="1" customHeight="1" x14ac:dyDescent="0.3">
      <c r="B57" s="583"/>
      <c r="C57" s="595">
        <v>5</v>
      </c>
      <c r="D57" s="581" t="s">
        <v>128</v>
      </c>
      <c r="E57" s="597"/>
      <c r="F57" s="597"/>
      <c r="G57" s="597"/>
      <c r="H57" s="597"/>
      <c r="I57" s="596" t="s">
        <v>1132</v>
      </c>
      <c r="J57" s="601"/>
      <c r="K57" s="577"/>
      <c r="L57" s="577"/>
      <c r="M57" s="583"/>
    </row>
    <row r="58" spans="2:13" hidden="1" x14ac:dyDescent="0.3">
      <c r="B58" s="583"/>
      <c r="C58" s="576"/>
      <c r="D58" s="576"/>
      <c r="E58" s="576"/>
      <c r="F58" s="576"/>
      <c r="G58" s="576"/>
      <c r="H58" s="576"/>
      <c r="I58" s="576"/>
      <c r="J58" s="576"/>
      <c r="K58" s="576"/>
      <c r="L58" s="576"/>
      <c r="M58" s="583"/>
    </row>
    <row r="59" spans="2:13" hidden="1" x14ac:dyDescent="0.3">
      <c r="B59" s="583"/>
      <c r="C59" s="576"/>
      <c r="D59" s="576"/>
      <c r="E59" s="576"/>
      <c r="F59" s="576"/>
      <c r="G59" s="576"/>
      <c r="H59" s="576"/>
      <c r="I59" s="576"/>
      <c r="J59" s="576"/>
      <c r="K59" s="576"/>
      <c r="L59" s="576"/>
      <c r="M59" s="583"/>
    </row>
    <row r="60" spans="2:13" ht="9.9499999999999993" hidden="1" customHeight="1" x14ac:dyDescent="0.3">
      <c r="B60" s="583"/>
      <c r="C60" s="975" t="s">
        <v>248</v>
      </c>
      <c r="D60" s="976"/>
      <c r="E60" s="976"/>
      <c r="F60" s="976"/>
      <c r="G60" s="976"/>
      <c r="H60" s="976"/>
      <c r="I60" s="977"/>
      <c r="J60" s="577"/>
      <c r="K60" s="577"/>
      <c r="L60" s="577"/>
      <c r="M60" s="583"/>
    </row>
    <row r="61" spans="2:13" ht="9.9499999999999993" hidden="1" customHeight="1" x14ac:dyDescent="0.3">
      <c r="B61" s="583"/>
      <c r="C61" s="978"/>
      <c r="D61" s="979"/>
      <c r="E61" s="979"/>
      <c r="F61" s="979"/>
      <c r="G61" s="979"/>
      <c r="H61" s="979"/>
      <c r="I61" s="980"/>
      <c r="J61" s="577"/>
      <c r="K61" s="577"/>
      <c r="L61" s="577"/>
      <c r="M61" s="583"/>
    </row>
    <row r="62" spans="2:13" ht="20.100000000000001" hidden="1" customHeight="1" x14ac:dyDescent="0.3">
      <c r="B62" s="583"/>
      <c r="C62" s="975" t="s">
        <v>1263</v>
      </c>
      <c r="D62" s="976"/>
      <c r="E62" s="591" t="s">
        <v>1123</v>
      </c>
      <c r="F62" s="591" t="s">
        <v>1124</v>
      </c>
      <c r="G62" s="591" t="s">
        <v>1125</v>
      </c>
      <c r="H62" s="591" t="s">
        <v>1126</v>
      </c>
      <c r="I62" s="591" t="s">
        <v>1127</v>
      </c>
      <c r="J62" s="601"/>
      <c r="K62" s="577"/>
      <c r="L62" s="577"/>
      <c r="M62" s="583"/>
    </row>
    <row r="63" spans="2:13" ht="20.100000000000001" hidden="1" customHeight="1" x14ac:dyDescent="0.3">
      <c r="B63" s="583"/>
      <c r="C63" s="978"/>
      <c r="D63" s="979"/>
      <c r="E63" s="592" t="s">
        <v>123</v>
      </c>
      <c r="F63" s="593" t="s">
        <v>124</v>
      </c>
      <c r="G63" s="593" t="s">
        <v>125</v>
      </c>
      <c r="H63" s="593" t="s">
        <v>126</v>
      </c>
      <c r="I63" s="594" t="s">
        <v>128</v>
      </c>
      <c r="J63" s="601"/>
      <c r="K63" s="577"/>
      <c r="L63" s="577"/>
      <c r="M63" s="583"/>
    </row>
    <row r="64" spans="2:13" ht="24.95" hidden="1" customHeight="1" x14ac:dyDescent="0.3">
      <c r="B64" s="583"/>
      <c r="C64" s="595">
        <v>1</v>
      </c>
      <c r="D64" s="581" t="s">
        <v>123</v>
      </c>
      <c r="E64" s="596" t="s">
        <v>1128</v>
      </c>
      <c r="F64" s="597"/>
      <c r="G64" s="597"/>
      <c r="H64" s="597"/>
      <c r="I64" s="598"/>
      <c r="J64" s="601"/>
      <c r="K64" s="577"/>
      <c r="L64" s="577"/>
      <c r="M64" s="583"/>
    </row>
    <row r="65" spans="2:13" ht="24.95" hidden="1" customHeight="1" x14ac:dyDescent="0.3">
      <c r="B65" s="583"/>
      <c r="C65" s="595">
        <v>2</v>
      </c>
      <c r="D65" s="581" t="s">
        <v>124</v>
      </c>
      <c r="E65" s="597"/>
      <c r="F65" s="596" t="s">
        <v>1129</v>
      </c>
      <c r="G65" s="597"/>
      <c r="H65" s="597"/>
      <c r="I65" s="598"/>
      <c r="J65" s="601"/>
      <c r="K65" s="577"/>
      <c r="L65" s="577"/>
      <c r="M65" s="583"/>
    </row>
    <row r="66" spans="2:13" ht="24.95" hidden="1" customHeight="1" x14ac:dyDescent="0.3">
      <c r="B66" s="583"/>
      <c r="C66" s="595">
        <v>3</v>
      </c>
      <c r="D66" s="581" t="s">
        <v>125</v>
      </c>
      <c r="E66" s="597"/>
      <c r="F66" s="597"/>
      <c r="G66" s="596" t="s">
        <v>1130</v>
      </c>
      <c r="H66" s="597"/>
      <c r="I66" s="598"/>
      <c r="J66" s="601"/>
      <c r="K66" s="577"/>
      <c r="L66" s="577"/>
      <c r="M66" s="583"/>
    </row>
    <row r="67" spans="2:13" ht="24.95" hidden="1" customHeight="1" x14ac:dyDescent="0.3">
      <c r="B67" s="583"/>
      <c r="C67" s="595">
        <v>4</v>
      </c>
      <c r="D67" s="581" t="s">
        <v>126</v>
      </c>
      <c r="E67" s="597"/>
      <c r="F67" s="597"/>
      <c r="G67" s="597"/>
      <c r="H67" s="596" t="s">
        <v>1131</v>
      </c>
      <c r="I67" s="598"/>
      <c r="J67" s="601"/>
      <c r="K67" s="577"/>
      <c r="L67" s="577"/>
      <c r="M67" s="583"/>
    </row>
    <row r="68" spans="2:13" ht="24.95" hidden="1" customHeight="1" x14ac:dyDescent="0.3">
      <c r="B68" s="583"/>
      <c r="C68" s="595">
        <v>5</v>
      </c>
      <c r="D68" s="581" t="s">
        <v>128</v>
      </c>
      <c r="E68" s="597"/>
      <c r="F68" s="597"/>
      <c r="G68" s="597"/>
      <c r="H68" s="597"/>
      <c r="I68" s="596" t="s">
        <v>1132</v>
      </c>
      <c r="J68" s="601"/>
      <c r="K68" s="577"/>
      <c r="L68" s="577"/>
      <c r="M68" s="583"/>
    </row>
    <row r="69" spans="2:13" hidden="1" x14ac:dyDescent="0.3">
      <c r="B69" s="583"/>
      <c r="C69" s="583"/>
      <c r="D69" s="583"/>
      <c r="E69" s="583"/>
      <c r="F69" s="583"/>
      <c r="G69" s="583"/>
      <c r="H69" s="583"/>
      <c r="I69" s="583"/>
      <c r="J69" s="583"/>
      <c r="K69" s="583"/>
      <c r="L69" s="583"/>
      <c r="M69" s="583"/>
    </row>
    <row r="70" spans="2:13" ht="17.25" hidden="1" x14ac:dyDescent="0.3">
      <c r="B70" s="583"/>
      <c r="C70" s="584" t="s">
        <v>240</v>
      </c>
      <c r="D70" s="583"/>
      <c r="E70" s="583"/>
      <c r="F70" s="583"/>
      <c r="G70" s="583"/>
      <c r="H70" s="583"/>
      <c r="I70" s="583"/>
      <c r="J70" s="583"/>
      <c r="K70" s="583"/>
      <c r="L70" s="583"/>
      <c r="M70" s="583"/>
    </row>
    <row r="71" spans="2:13" hidden="1" x14ac:dyDescent="0.3">
      <c r="B71" s="583"/>
      <c r="C71" s="583"/>
      <c r="D71" s="583"/>
      <c r="E71" s="583"/>
      <c r="F71" s="583"/>
      <c r="G71" s="583"/>
      <c r="H71" s="583"/>
      <c r="I71" s="583"/>
      <c r="J71" s="583"/>
      <c r="K71" s="583"/>
      <c r="L71" s="583"/>
      <c r="M71" s="583"/>
    </row>
    <row r="72" spans="2:13" ht="48" hidden="1" customHeight="1" x14ac:dyDescent="0.3">
      <c r="B72" s="583"/>
      <c r="C72" s="972" t="s">
        <v>14</v>
      </c>
      <c r="D72" s="973"/>
      <c r="E72" s="973"/>
      <c r="F72" s="973"/>
      <c r="G72" s="973"/>
      <c r="H72" s="973"/>
      <c r="I72" s="973"/>
      <c r="J72" s="973"/>
      <c r="K72" s="973"/>
      <c r="L72" s="974"/>
      <c r="M72" s="583"/>
    </row>
    <row r="73" spans="2:13" hidden="1" x14ac:dyDescent="0.3">
      <c r="B73" s="583"/>
      <c r="C73" s="583"/>
      <c r="D73" s="583"/>
      <c r="E73" s="583"/>
      <c r="F73" s="583"/>
      <c r="G73" s="583"/>
      <c r="H73" s="583"/>
      <c r="I73" s="583"/>
      <c r="J73" s="583"/>
      <c r="K73" s="583"/>
      <c r="L73" s="583"/>
      <c r="M73" s="583"/>
    </row>
    <row r="74" spans="2:13" x14ac:dyDescent="0.3">
      <c r="B74" s="212"/>
      <c r="C74" s="602" t="s">
        <v>1191</v>
      </c>
      <c r="D74" s="212"/>
      <c r="E74" s="212"/>
      <c r="F74" s="212"/>
      <c r="G74" s="212"/>
      <c r="H74" s="212"/>
      <c r="I74" s="212"/>
      <c r="J74" s="212"/>
      <c r="K74" s="212"/>
      <c r="L74" s="212"/>
      <c r="M74" s="212"/>
    </row>
    <row r="75" spans="2:13" x14ac:dyDescent="0.3">
      <c r="B75" s="212"/>
      <c r="C75" s="212" t="s">
        <v>2200</v>
      </c>
      <c r="D75" s="212"/>
      <c r="E75" s="212"/>
      <c r="F75" s="212"/>
      <c r="G75" s="212"/>
      <c r="H75" s="212"/>
      <c r="I75" s="212"/>
      <c r="J75" s="212"/>
      <c r="K75" s="212"/>
      <c r="L75" s="212"/>
      <c r="M75" s="212"/>
    </row>
  </sheetData>
  <sheetProtection formatColumns="0"/>
  <mergeCells count="29">
    <mergeCell ref="C40:D41"/>
    <mergeCell ref="C51:D52"/>
    <mergeCell ref="E14:E15"/>
    <mergeCell ref="D14:D15"/>
    <mergeCell ref="C14:C16"/>
    <mergeCell ref="C38:I39"/>
    <mergeCell ref="H14:L14"/>
    <mergeCell ref="H34:I34"/>
    <mergeCell ref="H35:I35"/>
    <mergeCell ref="C29:L29"/>
    <mergeCell ref="C33:D33"/>
    <mergeCell ref="E33:G33"/>
    <mergeCell ref="H33:I33"/>
    <mergeCell ref="C10:L10"/>
    <mergeCell ref="C72:L72"/>
    <mergeCell ref="C49:I50"/>
    <mergeCell ref="C60:I61"/>
    <mergeCell ref="K33:L33"/>
    <mergeCell ref="C24:L24"/>
    <mergeCell ref="C62:D63"/>
    <mergeCell ref="H36:I36"/>
    <mergeCell ref="C36:D36"/>
    <mergeCell ref="E34:G34"/>
    <mergeCell ref="E35:G35"/>
    <mergeCell ref="E36:G36"/>
    <mergeCell ref="C34:D34"/>
    <mergeCell ref="C35:D35"/>
    <mergeCell ref="G14:G15"/>
    <mergeCell ref="F14:F15"/>
  </mergeCells>
  <conditionalFormatting sqref="E42:I46 H34:I36 E64:I68 D17:E17 H17:M17 E53:I57 D20:E20 H20:M20 L17:L20">
    <cfRule type="expression" dxfId="825" priority="6">
      <formula>ISNUMBER(D17)</formula>
    </cfRule>
  </conditionalFormatting>
  <conditionalFormatting sqref="E34:E36">
    <cfRule type="expression" dxfId="824" priority="4">
      <formula>ISNUMBER(E34)</formula>
    </cfRule>
  </conditionalFormatting>
  <conditionalFormatting sqref="D19:E19 H19:M19 L19:M20">
    <cfRule type="expression" dxfId="823" priority="3">
      <formula>ISNUMBER(D19)</formula>
    </cfRule>
  </conditionalFormatting>
  <conditionalFormatting sqref="D18:E18 H18:M18">
    <cfRule type="expression" dxfId="822" priority="2">
      <formula>ISNUMBER(D18)</formula>
    </cfRule>
  </conditionalFormatting>
  <conditionalFormatting sqref="F17:G17">
    <cfRule type="expression" dxfId="821" priority="1">
      <formula>ISNUMBER(F17)</formula>
    </cfRule>
  </conditionalFormatting>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&amp;N&amp;C&amp;1#&amp;"Calibri"&amp;10&amp;K000000Classification: Confidential</oddFooter>
  </headerFooter>
  <rowBreaks count="2" manualBreakCount="2">
    <brk id="25" max="14" man="1"/>
    <brk id="58" max="14"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EF09E3D-C408-4A71-8D7D-0B8B1D88D131}">
          <x14:formula1>
            <xm:f>RS_ValueSource!$F$36:$F$37</xm:f>
          </x14:formula1>
          <xm:sqref>F17:F19</xm:sqref>
        </x14:dataValidation>
        <x14:dataValidation type="list" allowBlank="1" showInputMessage="1" showErrorMessage="1" xr:uid="{A1010308-CE2D-4262-801F-95CF177D59EA}">
          <x14:formula1>
            <xm:f>RS_ValueSource!$F$51:$F$53</xm:f>
          </x14:formula1>
          <xm:sqref>G17:G19</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9">
    <pageSetUpPr fitToPage="1"/>
  </sheetPr>
  <dimension ref="B2:J26"/>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2" width="11.85546875" style="347" customWidth="1"/>
    <col min="3" max="3" width="11.85546875" style="352" customWidth="1"/>
    <col min="4" max="5" width="28" style="348" customWidth="1"/>
    <col min="6" max="6" width="9.7109375" style="348" customWidth="1"/>
    <col min="7" max="8" width="44.28515625" style="348" customWidth="1"/>
    <col min="9" max="9" width="40.7109375" style="348" customWidth="1"/>
    <col min="10" max="10" width="10.7109375" style="347" customWidth="1"/>
    <col min="11" max="16384" width="9.140625" style="347"/>
  </cols>
  <sheetData>
    <row r="2" spans="2:10" ht="48" customHeight="1" x14ac:dyDescent="0.25">
      <c r="B2" s="815" t="s">
        <v>1276</v>
      </c>
      <c r="C2" s="815"/>
      <c r="D2" s="815"/>
      <c r="E2" s="815"/>
      <c r="F2" s="815"/>
      <c r="G2" s="815"/>
      <c r="H2" s="815"/>
      <c r="I2" s="815"/>
      <c r="J2" s="815"/>
    </row>
    <row r="3" spans="2:10" ht="32.25" customHeight="1" x14ac:dyDescent="0.25">
      <c r="B3" s="350" t="s">
        <v>1386</v>
      </c>
      <c r="C3" s="350" t="s">
        <v>707</v>
      </c>
      <c r="D3" s="350" t="s">
        <v>1301</v>
      </c>
      <c r="E3" s="350" t="s">
        <v>545</v>
      </c>
      <c r="F3" s="371" t="s">
        <v>546</v>
      </c>
      <c r="G3" s="350" t="s">
        <v>547</v>
      </c>
      <c r="H3" s="709" t="s">
        <v>3083</v>
      </c>
      <c r="I3" s="350" t="s">
        <v>428</v>
      </c>
      <c r="J3" s="350" t="s">
        <v>55</v>
      </c>
    </row>
    <row r="4" spans="2:10" ht="58.5" customHeight="1" x14ac:dyDescent="0.25">
      <c r="B4" s="357" t="s">
        <v>3265</v>
      </c>
      <c r="C4" s="357" t="s">
        <v>2749</v>
      </c>
      <c r="D4" s="358" t="s">
        <v>233</v>
      </c>
      <c r="E4" s="358" t="s">
        <v>716</v>
      </c>
      <c r="F4" s="357" t="s">
        <v>558</v>
      </c>
      <c r="G4" s="358" t="s">
        <v>1151</v>
      </c>
      <c r="H4" s="358"/>
      <c r="I4" s="477"/>
      <c r="J4" s="472" t="s">
        <v>1304</v>
      </c>
    </row>
    <row r="5" spans="2:10" ht="58.5" customHeight="1" x14ac:dyDescent="0.25">
      <c r="B5" s="357" t="s">
        <v>2728</v>
      </c>
      <c r="C5" s="357" t="s">
        <v>2727</v>
      </c>
      <c r="D5" s="358" t="s">
        <v>233</v>
      </c>
      <c r="E5" s="358" t="s">
        <v>716</v>
      </c>
      <c r="F5" s="357" t="s">
        <v>558</v>
      </c>
      <c r="G5" s="358" t="s">
        <v>1151</v>
      </c>
      <c r="H5" s="358"/>
      <c r="I5" s="477"/>
      <c r="J5" s="472" t="s">
        <v>1304</v>
      </c>
    </row>
    <row r="6" spans="2:10" ht="58.5" customHeight="1" x14ac:dyDescent="0.25">
      <c r="B6" s="357" t="s">
        <v>1602</v>
      </c>
      <c r="C6" s="357" t="s">
        <v>2751</v>
      </c>
      <c r="D6" s="358" t="s">
        <v>1235</v>
      </c>
      <c r="E6" s="358" t="s">
        <v>1242</v>
      </c>
      <c r="F6" s="357" t="s">
        <v>551</v>
      </c>
      <c r="G6" s="358" t="s">
        <v>1236</v>
      </c>
      <c r="H6" s="358" t="s">
        <v>3193</v>
      </c>
      <c r="I6" s="477"/>
      <c r="J6" s="472" t="s">
        <v>1304</v>
      </c>
    </row>
    <row r="7" spans="2:10" ht="58.5" customHeight="1" x14ac:dyDescent="0.25">
      <c r="B7" s="357" t="s">
        <v>1603</v>
      </c>
      <c r="C7" s="357" t="s">
        <v>2750</v>
      </c>
      <c r="D7" s="358" t="s">
        <v>1115</v>
      </c>
      <c r="E7" s="358" t="s">
        <v>3149</v>
      </c>
      <c r="F7" s="357" t="s">
        <v>558</v>
      </c>
      <c r="G7" s="358" t="s">
        <v>2754</v>
      </c>
      <c r="H7" s="358" t="s">
        <v>3157</v>
      </c>
      <c r="I7" s="477"/>
      <c r="J7" s="551" t="s">
        <v>1304</v>
      </c>
    </row>
    <row r="8" spans="2:10" ht="58.5" customHeight="1" x14ac:dyDescent="0.25">
      <c r="B8" s="357" t="s">
        <v>1604</v>
      </c>
      <c r="C8" s="357" t="s">
        <v>2748</v>
      </c>
      <c r="D8" s="358" t="s">
        <v>1116</v>
      </c>
      <c r="E8" s="358" t="s">
        <v>2731</v>
      </c>
      <c r="F8" s="357" t="s">
        <v>558</v>
      </c>
      <c r="G8" s="358" t="s">
        <v>2741</v>
      </c>
      <c r="H8" s="358" t="s">
        <v>3158</v>
      </c>
      <c r="I8" s="477"/>
      <c r="J8" s="551" t="s">
        <v>1304</v>
      </c>
    </row>
    <row r="9" spans="2:10" ht="58.5" customHeight="1" x14ac:dyDescent="0.25">
      <c r="B9" s="357" t="s">
        <v>2729</v>
      </c>
      <c r="C9" s="357" t="s">
        <v>2730</v>
      </c>
      <c r="D9" s="358" t="s">
        <v>1116</v>
      </c>
      <c r="E9" s="358" t="s">
        <v>2732</v>
      </c>
      <c r="F9" s="357" t="s">
        <v>558</v>
      </c>
      <c r="G9" s="358" t="s">
        <v>2741</v>
      </c>
      <c r="H9" s="358" t="s">
        <v>3158</v>
      </c>
      <c r="I9" s="477"/>
      <c r="J9" s="551" t="s">
        <v>1304</v>
      </c>
    </row>
    <row r="10" spans="2:10" ht="58.5" customHeight="1" x14ac:dyDescent="0.25">
      <c r="B10" s="357" t="s">
        <v>3106</v>
      </c>
      <c r="C10" s="357" t="s">
        <v>1264</v>
      </c>
      <c r="D10" s="358" t="s">
        <v>1116</v>
      </c>
      <c r="E10" s="358" t="s">
        <v>2732</v>
      </c>
      <c r="F10" s="357" t="s">
        <v>558</v>
      </c>
      <c r="G10" s="358" t="s">
        <v>2741</v>
      </c>
      <c r="H10" s="358" t="s">
        <v>3158</v>
      </c>
      <c r="I10" s="478"/>
      <c r="J10" s="551" t="s">
        <v>1304</v>
      </c>
    </row>
    <row r="11" spans="2:10" ht="58.5" customHeight="1" x14ac:dyDescent="0.25">
      <c r="B11" s="357" t="s">
        <v>1605</v>
      </c>
      <c r="C11" s="357" t="s">
        <v>2747</v>
      </c>
      <c r="D11" s="358" t="s">
        <v>1117</v>
      </c>
      <c r="E11" s="358" t="s">
        <v>2732</v>
      </c>
      <c r="F11" s="357" t="s">
        <v>558</v>
      </c>
      <c r="G11" s="358" t="s">
        <v>2742</v>
      </c>
      <c r="H11" s="358" t="s">
        <v>3159</v>
      </c>
      <c r="I11" s="477"/>
      <c r="J11" s="551" t="s">
        <v>1304</v>
      </c>
    </row>
    <row r="12" spans="2:10" ht="58.5" customHeight="1" x14ac:dyDescent="0.25">
      <c r="B12" s="357" t="s">
        <v>2757</v>
      </c>
      <c r="C12" s="357" t="s">
        <v>2737</v>
      </c>
      <c r="D12" s="358" t="s">
        <v>1117</v>
      </c>
      <c r="E12" s="358" t="s">
        <v>2732</v>
      </c>
      <c r="F12" s="357" t="s">
        <v>558</v>
      </c>
      <c r="G12" s="358" t="s">
        <v>2742</v>
      </c>
      <c r="H12" s="358" t="s">
        <v>3159</v>
      </c>
      <c r="I12" s="477"/>
      <c r="J12" s="551" t="s">
        <v>1304</v>
      </c>
    </row>
    <row r="13" spans="2:10" ht="58.5" customHeight="1" x14ac:dyDescent="0.25">
      <c r="B13" s="357" t="s">
        <v>3141</v>
      </c>
      <c r="C13" s="357" t="s">
        <v>3140</v>
      </c>
      <c r="D13" s="358" t="s">
        <v>1117</v>
      </c>
      <c r="E13" s="358" t="s">
        <v>2732</v>
      </c>
      <c r="F13" s="357" t="s">
        <v>558</v>
      </c>
      <c r="G13" s="358" t="s">
        <v>2742</v>
      </c>
      <c r="H13" s="358" t="s">
        <v>3159</v>
      </c>
      <c r="I13" s="478"/>
      <c r="J13" s="551" t="s">
        <v>1304</v>
      </c>
    </row>
    <row r="14" spans="2:10" ht="58.5" customHeight="1" x14ac:dyDescent="0.25">
      <c r="B14" s="357" t="s">
        <v>1606</v>
      </c>
      <c r="C14" s="357" t="s">
        <v>2746</v>
      </c>
      <c r="D14" s="358" t="s">
        <v>1118</v>
      </c>
      <c r="E14" s="358" t="s">
        <v>2733</v>
      </c>
      <c r="F14" s="357" t="s">
        <v>558</v>
      </c>
      <c r="G14" s="358" t="s">
        <v>2743</v>
      </c>
      <c r="H14" s="358" t="s">
        <v>3160</v>
      </c>
      <c r="I14" s="477"/>
      <c r="J14" s="551" t="s">
        <v>1304</v>
      </c>
    </row>
    <row r="15" spans="2:10" ht="58.5" customHeight="1" x14ac:dyDescent="0.25">
      <c r="B15" s="357" t="s">
        <v>2736</v>
      </c>
      <c r="C15" s="357" t="s">
        <v>2738</v>
      </c>
      <c r="D15" s="358" t="s">
        <v>1118</v>
      </c>
      <c r="E15" s="358" t="s">
        <v>2733</v>
      </c>
      <c r="F15" s="357" t="s">
        <v>558</v>
      </c>
      <c r="G15" s="358" t="s">
        <v>2743</v>
      </c>
      <c r="H15" s="358" t="s">
        <v>3160</v>
      </c>
      <c r="I15" s="477"/>
      <c r="J15" s="551" t="s">
        <v>1304</v>
      </c>
    </row>
    <row r="16" spans="2:10" ht="58.5" customHeight="1" x14ac:dyDescent="0.25">
      <c r="B16" s="357" t="s">
        <v>3143</v>
      </c>
      <c r="C16" s="357" t="s">
        <v>3142</v>
      </c>
      <c r="D16" s="358" t="s">
        <v>1118</v>
      </c>
      <c r="E16" s="358" t="s">
        <v>2733</v>
      </c>
      <c r="F16" s="357" t="s">
        <v>558</v>
      </c>
      <c r="G16" s="358" t="s">
        <v>2743</v>
      </c>
      <c r="H16" s="358" t="s">
        <v>3160</v>
      </c>
      <c r="I16" s="478"/>
      <c r="J16" s="551" t="s">
        <v>1304</v>
      </c>
    </row>
    <row r="17" spans="2:10" ht="58.5" customHeight="1" x14ac:dyDescent="0.25">
      <c r="B17" s="357" t="s">
        <v>1607</v>
      </c>
      <c r="C17" s="357" t="s">
        <v>1729</v>
      </c>
      <c r="D17" s="358" t="s">
        <v>1119</v>
      </c>
      <c r="E17" s="358" t="s">
        <v>2734</v>
      </c>
      <c r="F17" s="357" t="s">
        <v>558</v>
      </c>
      <c r="G17" s="358" t="s">
        <v>2744</v>
      </c>
      <c r="H17" s="358" t="s">
        <v>3161</v>
      </c>
      <c r="I17" s="477"/>
      <c r="J17" s="551" t="s">
        <v>1304</v>
      </c>
    </row>
    <row r="18" spans="2:10" ht="58.5" customHeight="1" x14ac:dyDescent="0.25">
      <c r="B18" s="357" t="s">
        <v>2739</v>
      </c>
      <c r="C18" s="357" t="s">
        <v>2740</v>
      </c>
      <c r="D18" s="358" t="s">
        <v>1119</v>
      </c>
      <c r="E18" s="358" t="s">
        <v>2734</v>
      </c>
      <c r="F18" s="357" t="s">
        <v>558</v>
      </c>
      <c r="G18" s="358" t="s">
        <v>2744</v>
      </c>
      <c r="H18" s="358" t="s">
        <v>3161</v>
      </c>
      <c r="I18" s="477"/>
      <c r="J18" s="551" t="s">
        <v>1304</v>
      </c>
    </row>
    <row r="19" spans="2:10" ht="58.5" customHeight="1" x14ac:dyDescent="0.25">
      <c r="B19" s="357" t="s">
        <v>3144</v>
      </c>
      <c r="C19" s="357" t="s">
        <v>2752</v>
      </c>
      <c r="D19" s="358" t="s">
        <v>1119</v>
      </c>
      <c r="E19" s="358" t="s">
        <v>2734</v>
      </c>
      <c r="F19" s="357" t="s">
        <v>558</v>
      </c>
      <c r="G19" s="358" t="s">
        <v>2744</v>
      </c>
      <c r="H19" s="358" t="s">
        <v>3161</v>
      </c>
      <c r="I19" s="478"/>
      <c r="J19" s="551" t="s">
        <v>1304</v>
      </c>
    </row>
    <row r="20" spans="2:10" ht="58.5" customHeight="1" x14ac:dyDescent="0.25">
      <c r="B20" s="357" t="s">
        <v>1608</v>
      </c>
      <c r="C20" s="357" t="s">
        <v>1729</v>
      </c>
      <c r="D20" s="358" t="s">
        <v>1119</v>
      </c>
      <c r="E20" s="358" t="s">
        <v>2735</v>
      </c>
      <c r="F20" s="357" t="s">
        <v>558</v>
      </c>
      <c r="G20" s="358" t="s">
        <v>2758</v>
      </c>
      <c r="H20" s="358" t="s">
        <v>3163</v>
      </c>
      <c r="I20" s="477"/>
      <c r="J20" s="551" t="s">
        <v>1304</v>
      </c>
    </row>
    <row r="21" spans="2:10" ht="58.5" customHeight="1" x14ac:dyDescent="0.25">
      <c r="B21" s="357" t="s">
        <v>2745</v>
      </c>
      <c r="C21" s="357" t="s">
        <v>2740</v>
      </c>
      <c r="D21" s="358" t="s">
        <v>1119</v>
      </c>
      <c r="E21" s="358" t="s">
        <v>2735</v>
      </c>
      <c r="F21" s="357" t="s">
        <v>558</v>
      </c>
      <c r="G21" s="358" t="s">
        <v>2758</v>
      </c>
      <c r="H21" s="358" t="s">
        <v>3163</v>
      </c>
      <c r="I21" s="477"/>
      <c r="J21" s="551" t="s">
        <v>1304</v>
      </c>
    </row>
    <row r="22" spans="2:10" ht="58.5" customHeight="1" x14ac:dyDescent="0.25">
      <c r="B22" s="357" t="s">
        <v>1724</v>
      </c>
      <c r="C22" s="357" t="s">
        <v>2752</v>
      </c>
      <c r="D22" s="358" t="s">
        <v>1119</v>
      </c>
      <c r="E22" s="358" t="s">
        <v>2201</v>
      </c>
      <c r="F22" s="357"/>
      <c r="G22" s="358"/>
      <c r="H22" s="358"/>
      <c r="I22" s="477" t="s">
        <v>3323</v>
      </c>
      <c r="J22" s="472" t="s">
        <v>1304</v>
      </c>
    </row>
    <row r="23" spans="2:10" ht="58.5" customHeight="1" x14ac:dyDescent="0.25">
      <c r="B23" s="357" t="s">
        <v>1609</v>
      </c>
      <c r="C23" s="357" t="s">
        <v>2752</v>
      </c>
      <c r="D23" s="358" t="s">
        <v>1119</v>
      </c>
      <c r="E23" s="358" t="s">
        <v>1962</v>
      </c>
      <c r="F23" s="357" t="s">
        <v>551</v>
      </c>
      <c r="G23" s="358" t="s">
        <v>1701</v>
      </c>
      <c r="H23" s="358" t="s">
        <v>3194</v>
      </c>
      <c r="I23" s="477"/>
      <c r="J23" s="472" t="s">
        <v>1304</v>
      </c>
    </row>
    <row r="24" spans="2:10" ht="58.5" customHeight="1" x14ac:dyDescent="0.25">
      <c r="B24" s="357" t="s">
        <v>2753</v>
      </c>
      <c r="C24" s="357" t="s">
        <v>2752</v>
      </c>
      <c r="D24" s="358" t="s">
        <v>1119</v>
      </c>
      <c r="E24" s="358" t="s">
        <v>2755</v>
      </c>
      <c r="F24" s="357" t="s">
        <v>558</v>
      </c>
      <c r="G24" s="358" t="s">
        <v>2756</v>
      </c>
      <c r="H24" s="358" t="s">
        <v>3162</v>
      </c>
      <c r="I24" s="477"/>
      <c r="J24" s="551" t="s">
        <v>1304</v>
      </c>
    </row>
    <row r="25" spans="2:10" ht="58.5" customHeight="1" x14ac:dyDescent="0.25">
      <c r="B25" s="357" t="s">
        <v>3296</v>
      </c>
      <c r="C25" s="357" t="s">
        <v>2767</v>
      </c>
      <c r="D25" s="358" t="s">
        <v>3297</v>
      </c>
      <c r="E25" s="358" t="s">
        <v>3298</v>
      </c>
      <c r="F25" s="357" t="s">
        <v>3320</v>
      </c>
      <c r="G25" s="358" t="s">
        <v>3299</v>
      </c>
      <c r="H25" s="358"/>
      <c r="I25" s="478"/>
      <c r="J25" s="472" t="s">
        <v>1304</v>
      </c>
    </row>
    <row r="26" spans="2:10" ht="58.5" customHeight="1" x14ac:dyDescent="0.25">
      <c r="B26" s="357" t="s">
        <v>3300</v>
      </c>
      <c r="C26" s="357" t="s">
        <v>2781</v>
      </c>
      <c r="D26" s="358" t="s">
        <v>3301</v>
      </c>
      <c r="E26" s="358" t="s">
        <v>3302</v>
      </c>
      <c r="F26" s="357" t="s">
        <v>3320</v>
      </c>
      <c r="G26" s="358" t="s">
        <v>3303</v>
      </c>
      <c r="H26" s="358"/>
      <c r="I26" s="478"/>
      <c r="J26" s="472" t="s">
        <v>1304</v>
      </c>
    </row>
  </sheetData>
  <mergeCells count="1">
    <mergeCell ref="B2:J2"/>
  </mergeCells>
  <conditionalFormatting sqref="B4:G4 B6:I6 B11:G11 B14:I14 B20:I20 B17:I17 B7:G8 D5:I5 I15 I18 I21 E24:F24 I8:I12 H14:H20 B23:I23 I4:I5 B22:H22 I24 B25:I26">
    <cfRule type="expression" dxfId="820" priority="116">
      <formula>OR($J4="New",$J4="Updated")</formula>
    </cfRule>
  </conditionalFormatting>
  <conditionalFormatting sqref="F4 F6:F8 F11 F14 F17 F20 F22:F23 F25:F26">
    <cfRule type="cellIs" dxfId="819" priority="112" stopIfTrue="1" operator="equal">
      <formula>"Validation"</formula>
    </cfRule>
    <cfRule type="cellIs" dxfId="818" priority="113" operator="equal">
      <formula>"Pre-populated"</formula>
    </cfRule>
  </conditionalFormatting>
  <conditionalFormatting sqref="J6:J8 J4 J11 J14 J17 J20 J22:J23 J25:J26">
    <cfRule type="cellIs" dxfId="817" priority="114" operator="equal">
      <formula>"Updated"</formula>
    </cfRule>
    <cfRule type="cellIs" dxfId="816" priority="115" operator="equal">
      <formula>"New"</formula>
    </cfRule>
  </conditionalFormatting>
  <conditionalFormatting sqref="J20 J22">
    <cfRule type="cellIs" dxfId="815" priority="106" operator="equal">
      <formula>"Updated"</formula>
    </cfRule>
    <cfRule type="cellIs" dxfId="814" priority="107" operator="equal">
      <formula>"New"</formula>
    </cfRule>
  </conditionalFormatting>
  <conditionalFormatting sqref="F20 F22">
    <cfRule type="cellIs" dxfId="813" priority="104" stopIfTrue="1" operator="equal">
      <formula>"Validation"</formula>
    </cfRule>
    <cfRule type="cellIs" dxfId="812" priority="105" operator="equal">
      <formula>"Pre-populated"</formula>
    </cfRule>
  </conditionalFormatting>
  <conditionalFormatting sqref="I23">
    <cfRule type="expression" dxfId="811" priority="103">
      <formula>OR($J23="New",$J23="Updated")</formula>
    </cfRule>
  </conditionalFormatting>
  <conditionalFormatting sqref="B5">
    <cfRule type="expression" dxfId="810" priority="102">
      <formula>OR($J5="New",$J5="Updated")</formula>
    </cfRule>
  </conditionalFormatting>
  <conditionalFormatting sqref="F5">
    <cfRule type="cellIs" dxfId="809" priority="98" stopIfTrue="1" operator="equal">
      <formula>"Validation"</formula>
    </cfRule>
    <cfRule type="cellIs" dxfId="808" priority="99" operator="equal">
      <formula>"Pre-populated"</formula>
    </cfRule>
  </conditionalFormatting>
  <conditionalFormatting sqref="C5">
    <cfRule type="expression" dxfId="807" priority="97">
      <formula>OR($J5="New",$J5="Updated")</formula>
    </cfRule>
  </conditionalFormatting>
  <conditionalFormatting sqref="J5">
    <cfRule type="cellIs" dxfId="806" priority="95" operator="equal">
      <formula>"Updated"</formula>
    </cfRule>
    <cfRule type="cellIs" dxfId="805" priority="96" operator="equal">
      <formula>"New"</formula>
    </cfRule>
  </conditionalFormatting>
  <conditionalFormatting sqref="B9:F9">
    <cfRule type="expression" dxfId="804" priority="94">
      <formula>OR($J9="New",$J9="Updated")</formula>
    </cfRule>
  </conditionalFormatting>
  <conditionalFormatting sqref="F9">
    <cfRule type="cellIs" dxfId="803" priority="90" stopIfTrue="1" operator="equal">
      <formula>"Validation"</formula>
    </cfRule>
    <cfRule type="cellIs" dxfId="802" priority="91" operator="equal">
      <formula>"Pre-populated"</formula>
    </cfRule>
  </conditionalFormatting>
  <conditionalFormatting sqref="J9">
    <cfRule type="cellIs" dxfId="801" priority="92" operator="equal">
      <formula>"Updated"</formula>
    </cfRule>
    <cfRule type="cellIs" dxfId="800" priority="93" operator="equal">
      <formula>"New"</formula>
    </cfRule>
  </conditionalFormatting>
  <conditionalFormatting sqref="B12:F12">
    <cfRule type="expression" dxfId="799" priority="89">
      <formula>OR($J12="New",$J12="Updated")</formula>
    </cfRule>
  </conditionalFormatting>
  <conditionalFormatting sqref="F12">
    <cfRule type="cellIs" dxfId="798" priority="85" stopIfTrue="1" operator="equal">
      <formula>"Validation"</formula>
    </cfRule>
    <cfRule type="cellIs" dxfId="797" priority="86" operator="equal">
      <formula>"Pre-populated"</formula>
    </cfRule>
  </conditionalFormatting>
  <conditionalFormatting sqref="J12">
    <cfRule type="cellIs" dxfId="796" priority="87" operator="equal">
      <formula>"Updated"</formula>
    </cfRule>
    <cfRule type="cellIs" dxfId="795" priority="88" operator="equal">
      <formula>"New"</formula>
    </cfRule>
  </conditionalFormatting>
  <conditionalFormatting sqref="B15:F15">
    <cfRule type="expression" dxfId="794" priority="84">
      <formula>OR($J15="New",$J15="Updated")</formula>
    </cfRule>
  </conditionalFormatting>
  <conditionalFormatting sqref="F15">
    <cfRule type="cellIs" dxfId="793" priority="80" stopIfTrue="1" operator="equal">
      <formula>"Validation"</formula>
    </cfRule>
    <cfRule type="cellIs" dxfId="792" priority="81" operator="equal">
      <formula>"Pre-populated"</formula>
    </cfRule>
  </conditionalFormatting>
  <conditionalFormatting sqref="J15">
    <cfRule type="cellIs" dxfId="791" priority="82" operator="equal">
      <formula>"Updated"</formula>
    </cfRule>
    <cfRule type="cellIs" dxfId="790" priority="83" operator="equal">
      <formula>"New"</formula>
    </cfRule>
  </conditionalFormatting>
  <conditionalFormatting sqref="B18:F18">
    <cfRule type="expression" dxfId="789" priority="79">
      <formula>OR($J18="New",$J18="Updated")</formula>
    </cfRule>
  </conditionalFormatting>
  <conditionalFormatting sqref="F18">
    <cfRule type="cellIs" dxfId="788" priority="75" stopIfTrue="1" operator="equal">
      <formula>"Validation"</formula>
    </cfRule>
    <cfRule type="cellIs" dxfId="787" priority="76" operator="equal">
      <formula>"Pre-populated"</formula>
    </cfRule>
  </conditionalFormatting>
  <conditionalFormatting sqref="J18">
    <cfRule type="cellIs" dxfId="786" priority="77" operator="equal">
      <formula>"Updated"</formula>
    </cfRule>
    <cfRule type="cellIs" dxfId="785" priority="78" operator="equal">
      <formula>"New"</formula>
    </cfRule>
  </conditionalFormatting>
  <conditionalFormatting sqref="G9">
    <cfRule type="expression" dxfId="784" priority="74">
      <formula>OR($J9="New",$J9="Updated")</formula>
    </cfRule>
  </conditionalFormatting>
  <conditionalFormatting sqref="G12:H12">
    <cfRule type="expression" dxfId="783" priority="73">
      <formula>OR($J12="New",$J12="Updated")</formula>
    </cfRule>
  </conditionalFormatting>
  <conditionalFormatting sqref="G15:H15">
    <cfRule type="expression" dxfId="782" priority="72">
      <formula>OR($J15="New",$J15="Updated")</formula>
    </cfRule>
  </conditionalFormatting>
  <conditionalFormatting sqref="G18:H18">
    <cfRule type="expression" dxfId="781" priority="71">
      <formula>OR($J18="New",$J18="Updated")</formula>
    </cfRule>
  </conditionalFormatting>
  <conditionalFormatting sqref="B21:F21">
    <cfRule type="expression" dxfId="780" priority="70">
      <formula>OR($J21="New",$J21="Updated")</formula>
    </cfRule>
  </conditionalFormatting>
  <conditionalFormatting sqref="F21">
    <cfRule type="cellIs" dxfId="779" priority="66" stopIfTrue="1" operator="equal">
      <formula>"Validation"</formula>
    </cfRule>
    <cfRule type="cellIs" dxfId="778" priority="67" operator="equal">
      <formula>"Pre-populated"</formula>
    </cfRule>
  </conditionalFormatting>
  <conditionalFormatting sqref="J21">
    <cfRule type="cellIs" dxfId="777" priority="68" operator="equal">
      <formula>"Updated"</formula>
    </cfRule>
    <cfRule type="cellIs" dxfId="776" priority="69" operator="equal">
      <formula>"New"</formula>
    </cfRule>
  </conditionalFormatting>
  <conditionalFormatting sqref="J21">
    <cfRule type="cellIs" dxfId="775" priority="64" operator="equal">
      <formula>"Updated"</formula>
    </cfRule>
    <cfRule type="cellIs" dxfId="774" priority="65" operator="equal">
      <formula>"New"</formula>
    </cfRule>
  </conditionalFormatting>
  <conditionalFormatting sqref="F21">
    <cfRule type="cellIs" dxfId="773" priority="62" stopIfTrue="1" operator="equal">
      <formula>"Validation"</formula>
    </cfRule>
    <cfRule type="cellIs" dxfId="772" priority="63" operator="equal">
      <formula>"Pre-populated"</formula>
    </cfRule>
  </conditionalFormatting>
  <conditionalFormatting sqref="B24:C24">
    <cfRule type="expression" dxfId="771" priority="61">
      <formula>OR($J24="New",$J24="Updated")</formula>
    </cfRule>
  </conditionalFormatting>
  <conditionalFormatting sqref="F24">
    <cfRule type="cellIs" dxfId="770" priority="57" stopIfTrue="1" operator="equal">
      <formula>"Validation"</formula>
    </cfRule>
    <cfRule type="cellIs" dxfId="769" priority="58" operator="equal">
      <formula>"Pre-populated"</formula>
    </cfRule>
  </conditionalFormatting>
  <conditionalFormatting sqref="J24">
    <cfRule type="cellIs" dxfId="768" priority="59" operator="equal">
      <formula>"Updated"</formula>
    </cfRule>
    <cfRule type="cellIs" dxfId="767" priority="60" operator="equal">
      <formula>"New"</formula>
    </cfRule>
  </conditionalFormatting>
  <conditionalFormatting sqref="D24">
    <cfRule type="expression" dxfId="766" priority="56">
      <formula>OR($J24="New",$J24="Updated")</formula>
    </cfRule>
  </conditionalFormatting>
  <conditionalFormatting sqref="G21">
    <cfRule type="expression" dxfId="765" priority="54">
      <formula>OR($J21="New",$J21="Updated")</formula>
    </cfRule>
  </conditionalFormatting>
  <conditionalFormatting sqref="G24">
    <cfRule type="expression" dxfId="764" priority="55">
      <formula>OR($J24="New",$J24="Updated")</formula>
    </cfRule>
  </conditionalFormatting>
  <conditionalFormatting sqref="B10:F10">
    <cfRule type="expression" dxfId="763" priority="53">
      <formula>OR($J10="New",$J10="Updated")</formula>
    </cfRule>
  </conditionalFormatting>
  <conditionalFormatting sqref="F10">
    <cfRule type="cellIs" dxfId="762" priority="49" stopIfTrue="1" operator="equal">
      <formula>"Validation"</formula>
    </cfRule>
    <cfRule type="cellIs" dxfId="761" priority="50" operator="equal">
      <formula>"Pre-populated"</formula>
    </cfRule>
  </conditionalFormatting>
  <conditionalFormatting sqref="J10">
    <cfRule type="cellIs" dxfId="760" priority="51" operator="equal">
      <formula>"Updated"</formula>
    </cfRule>
    <cfRule type="cellIs" dxfId="759" priority="52" operator="equal">
      <formula>"New"</formula>
    </cfRule>
  </conditionalFormatting>
  <conditionalFormatting sqref="G10">
    <cfRule type="expression" dxfId="758" priority="48">
      <formula>OR($J10="New",$J10="Updated")</formula>
    </cfRule>
  </conditionalFormatting>
  <conditionalFormatting sqref="H3:H4">
    <cfRule type="expression" dxfId="757" priority="46">
      <formula>OR($J3="New",$J3="Updated")</formula>
    </cfRule>
  </conditionalFormatting>
  <conditionalFormatting sqref="B13:F13">
    <cfRule type="expression" dxfId="756" priority="44">
      <formula>OR($J13="New",$J13="Updated")</formula>
    </cfRule>
  </conditionalFormatting>
  <conditionalFormatting sqref="F13">
    <cfRule type="cellIs" dxfId="755" priority="40" stopIfTrue="1" operator="equal">
      <formula>"Validation"</formula>
    </cfRule>
    <cfRule type="cellIs" dxfId="754" priority="41" operator="equal">
      <formula>"Pre-populated"</formula>
    </cfRule>
  </conditionalFormatting>
  <conditionalFormatting sqref="J13">
    <cfRule type="cellIs" dxfId="753" priority="42" operator="equal">
      <formula>"Updated"</formula>
    </cfRule>
    <cfRule type="cellIs" dxfId="752" priority="43" operator="equal">
      <formula>"New"</formula>
    </cfRule>
  </conditionalFormatting>
  <conditionalFormatting sqref="G13:H13">
    <cfRule type="expression" dxfId="751" priority="39">
      <formula>OR($J13="New",$J13="Updated")</formula>
    </cfRule>
  </conditionalFormatting>
  <conditionalFormatting sqref="B16">
    <cfRule type="expression" dxfId="750" priority="37">
      <formula>OR($J16="New",$J16="Updated")</formula>
    </cfRule>
  </conditionalFormatting>
  <conditionalFormatting sqref="F16">
    <cfRule type="cellIs" dxfId="749" priority="29" stopIfTrue="1" operator="equal">
      <formula>"Validation"</formula>
    </cfRule>
    <cfRule type="cellIs" dxfId="748" priority="30" operator="equal">
      <formula>"Pre-populated"</formula>
    </cfRule>
  </conditionalFormatting>
  <conditionalFormatting sqref="J16">
    <cfRule type="cellIs" dxfId="747" priority="35" operator="equal">
      <formula>"Updated"</formula>
    </cfRule>
    <cfRule type="cellIs" dxfId="746" priority="36" operator="equal">
      <formula>"New"</formula>
    </cfRule>
  </conditionalFormatting>
  <conditionalFormatting sqref="H16">
    <cfRule type="expression" dxfId="745" priority="32">
      <formula>OR($J16="New",$J16="Updated")</formula>
    </cfRule>
  </conditionalFormatting>
  <conditionalFormatting sqref="C16:F16">
    <cfRule type="expression" dxfId="744" priority="31">
      <formula>OR($J16="New",$J16="Updated")</formula>
    </cfRule>
  </conditionalFormatting>
  <conditionalFormatting sqref="F19">
    <cfRule type="cellIs" dxfId="743" priority="16" stopIfTrue="1" operator="equal">
      <formula>"Validation"</formula>
    </cfRule>
    <cfRule type="cellIs" dxfId="742" priority="17" operator="equal">
      <formula>"Pre-populated"</formula>
    </cfRule>
  </conditionalFormatting>
  <conditionalFormatting sqref="G16">
    <cfRule type="expression" dxfId="741" priority="28">
      <formula>OR($J16="New",$J16="Updated")</formula>
    </cfRule>
  </conditionalFormatting>
  <conditionalFormatting sqref="B19">
    <cfRule type="expression" dxfId="740" priority="26">
      <formula>OR($J19="New",$J19="Updated")</formula>
    </cfRule>
  </conditionalFormatting>
  <conditionalFormatting sqref="J19">
    <cfRule type="cellIs" dxfId="739" priority="24" operator="equal">
      <formula>"Updated"</formula>
    </cfRule>
    <cfRule type="cellIs" dxfId="738" priority="25" operator="equal">
      <formula>"New"</formula>
    </cfRule>
  </conditionalFormatting>
  <conditionalFormatting sqref="H19">
    <cfRule type="expression" dxfId="737" priority="23">
      <formula>OR($J19="New",$J19="Updated")</formula>
    </cfRule>
  </conditionalFormatting>
  <conditionalFormatting sqref="C19:F19">
    <cfRule type="expression" dxfId="736" priority="18">
      <formula>OR($J19="New",$J19="Updated")</formula>
    </cfRule>
  </conditionalFormatting>
  <conditionalFormatting sqref="G19">
    <cfRule type="expression" dxfId="735" priority="15">
      <formula>OR($J19="New",$J19="Updated")</formula>
    </cfRule>
  </conditionalFormatting>
  <conditionalFormatting sqref="H21">
    <cfRule type="expression" dxfId="734" priority="10">
      <formula>OR($J21="New",$J21="Updated")</formula>
    </cfRule>
  </conditionalFormatting>
  <conditionalFormatting sqref="H24">
    <cfRule type="expression" dxfId="733" priority="7">
      <formula>OR($J24="New",$J24="Updated")</formula>
    </cfRule>
  </conditionalFormatting>
  <conditionalFormatting sqref="H7">
    <cfRule type="expression" dxfId="732" priority="14">
      <formula>OR($J7="New",$J7="Updated")</formula>
    </cfRule>
  </conditionalFormatting>
  <conditionalFormatting sqref="H8">
    <cfRule type="expression" dxfId="731" priority="13">
      <formula>OR($J8="New",$J8="Updated")</formula>
    </cfRule>
  </conditionalFormatting>
  <conditionalFormatting sqref="H9:H10">
    <cfRule type="expression" dxfId="730" priority="12">
      <formula>OR($J9="New",$J9="Updated")</formula>
    </cfRule>
  </conditionalFormatting>
  <conditionalFormatting sqref="H11:H20">
    <cfRule type="expression" dxfId="729" priority="11">
      <formula>OR($J11="New",$J11="Updated")</formula>
    </cfRule>
  </conditionalFormatting>
  <conditionalFormatting sqref="H21">
    <cfRule type="expression" dxfId="728" priority="9">
      <formula>OR($J21="New",$J21="Updated")</formula>
    </cfRule>
  </conditionalFormatting>
  <conditionalFormatting sqref="H24">
    <cfRule type="expression" dxfId="727" priority="8">
      <formula>OR($J24="New",$J24="Updated")</formula>
    </cfRule>
  </conditionalFormatting>
  <conditionalFormatting sqref="I7">
    <cfRule type="expression" dxfId="726" priority="6">
      <formula>OR($J7="New",$J7="Updated")</formula>
    </cfRule>
  </conditionalFormatting>
  <conditionalFormatting sqref="I13">
    <cfRule type="expression" dxfId="725" priority="5">
      <formula>OR($J13="New",$J13="Updated")</formula>
    </cfRule>
  </conditionalFormatting>
  <conditionalFormatting sqref="I16">
    <cfRule type="expression" dxfId="724" priority="4">
      <formula>OR($J16="New",$J16="Updated")</formula>
    </cfRule>
  </conditionalFormatting>
  <conditionalFormatting sqref="I19">
    <cfRule type="expression" dxfId="723" priority="3">
      <formula>OR($J19="New",$J19="Updated")</formula>
    </cfRule>
  </conditionalFormatting>
  <conditionalFormatting sqref="I22">
    <cfRule type="expression" dxfId="722" priority="1">
      <formula>OR($J22="New",$J22="Updated")</formula>
    </cfRule>
  </conditionalFormatting>
  <pageMargins left="0.70866141732283472" right="0.70866141732283472" top="0.74803149606299213" bottom="0.74803149606299213" header="0.31496062992125984" footer="0.31496062992125984"/>
  <pageSetup paperSize="9" scale="77"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E9EE2DE-7079-47DC-B24F-650EAB46D72B}">
          <x14:formula1>
            <xm:f>RS_ValueSource!$E$41:$E$44</xm:f>
          </x14:formula1>
          <xm:sqref>F4:F24</xm:sqref>
        </x14:dataValidation>
        <x14:dataValidation type="list" allowBlank="1" showInputMessage="1" showErrorMessage="1" xr:uid="{1EBAA672-D060-4CB2-A43A-0B2FA4B75E55}">
          <x14:formula1>
            <xm:f>RS_ValueSource!$E$38:$E$40</xm:f>
          </x14:formula1>
          <xm:sqref>J4:J24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pageSetUpPr fitToPage="1"/>
  </sheetPr>
  <dimension ref="A1:N129"/>
  <sheetViews>
    <sheetView showGridLines="0" zoomScaleNormal="100" workbookViewId="0"/>
  </sheetViews>
  <sheetFormatPr defaultRowHeight="15" x14ac:dyDescent="0.25"/>
  <cols>
    <col min="1" max="1" width="2" style="2" customWidth="1"/>
    <col min="2" max="2" width="4.28515625" style="2" customWidth="1"/>
    <col min="3" max="3" width="35.140625" style="2" customWidth="1"/>
    <col min="4" max="11" width="18" style="2" customWidth="1"/>
    <col min="12" max="12" width="17.5703125" style="2" customWidth="1"/>
    <col min="13" max="14" width="18" style="2" customWidth="1"/>
  </cols>
  <sheetData>
    <row r="1" spans="1:14" s="19" customFormat="1" ht="16.5" x14ac:dyDescent="0.3">
      <c r="A1" s="3"/>
    </row>
    <row r="2" spans="1:14" s="19" customFormat="1" ht="16.5" x14ac:dyDescent="0.3">
      <c r="A2" s="3"/>
    </row>
    <row r="3" spans="1:14" s="19" customFormat="1" ht="16.5" x14ac:dyDescent="0.3">
      <c r="A3" s="3"/>
    </row>
    <row r="4" spans="1:14" s="19" customFormat="1" ht="20.25" x14ac:dyDescent="0.35">
      <c r="A4" s="3"/>
      <c r="B4" s="199"/>
      <c r="C4" s="207" t="s">
        <v>49</v>
      </c>
      <c r="D4" s="200"/>
      <c r="E4" s="200"/>
      <c r="F4" s="200"/>
      <c r="G4" s="146"/>
      <c r="H4" s="146"/>
      <c r="I4" s="200"/>
      <c r="J4" s="208"/>
      <c r="K4" s="208"/>
      <c r="L4" s="208"/>
      <c r="M4" s="146" t="s">
        <v>73</v>
      </c>
      <c r="N4" s="147" t="str">
        <f>'010'!E8</f>
        <v>1234</v>
      </c>
    </row>
    <row r="5" spans="1:14" s="19" customFormat="1" ht="16.5" x14ac:dyDescent="0.3">
      <c r="A5" s="3"/>
      <c r="B5" s="201"/>
      <c r="C5" s="201"/>
      <c r="D5" s="202"/>
      <c r="E5" s="202"/>
      <c r="F5" s="202"/>
      <c r="G5" s="203"/>
      <c r="H5" s="203"/>
      <c r="I5" s="202"/>
    </row>
    <row r="6" spans="1:14" s="19" customFormat="1" ht="17.25" x14ac:dyDescent="0.3">
      <c r="A6" s="3"/>
      <c r="B6" s="201"/>
      <c r="C6" s="204" t="s">
        <v>1323</v>
      </c>
      <c r="D6" s="200"/>
      <c r="E6" s="200"/>
      <c r="F6" s="200"/>
      <c r="G6" s="146"/>
      <c r="H6" s="146"/>
      <c r="I6" s="200"/>
      <c r="J6" s="208"/>
      <c r="K6" s="208"/>
      <c r="L6" s="208"/>
      <c r="M6" s="208"/>
    </row>
    <row r="7" spans="1:14" s="19" customFormat="1" ht="17.25" x14ac:dyDescent="0.3">
      <c r="A7" s="3"/>
      <c r="B7" s="201"/>
      <c r="C7" s="96"/>
      <c r="D7" s="202"/>
      <c r="E7" s="202"/>
      <c r="F7" s="202"/>
      <c r="G7" s="203"/>
      <c r="H7" s="203"/>
      <c r="I7" s="202"/>
      <c r="J7" s="95"/>
      <c r="K7" s="95"/>
      <c r="L7" s="95"/>
      <c r="M7" s="95"/>
    </row>
    <row r="8" spans="1:14" s="19" customFormat="1" ht="17.25" x14ac:dyDescent="0.3">
      <c r="B8" s="201"/>
      <c r="C8" s="209" t="s">
        <v>230</v>
      </c>
      <c r="D8" s="210"/>
      <c r="E8" s="210"/>
      <c r="F8" s="210"/>
      <c r="G8" s="211"/>
      <c r="H8" s="211"/>
      <c r="I8" s="210"/>
      <c r="J8" s="212"/>
      <c r="K8" s="212"/>
      <c r="L8" s="212"/>
      <c r="M8" s="212"/>
    </row>
    <row r="9" spans="1:14" s="19" customFormat="1" ht="16.5" x14ac:dyDescent="0.3"/>
    <row r="10" spans="1:14" s="19" customFormat="1" ht="48.75" customHeight="1" x14ac:dyDescent="0.3">
      <c r="C10" s="1017" t="s">
        <v>249</v>
      </c>
      <c r="D10" s="1018"/>
      <c r="E10" s="1018"/>
      <c r="F10" s="1018"/>
      <c r="G10" s="1018"/>
      <c r="H10" s="1018"/>
      <c r="I10" s="1018"/>
      <c r="J10" s="1018"/>
      <c r="K10" s="1018"/>
      <c r="L10" s="1018"/>
      <c r="M10" s="1019"/>
    </row>
    <row r="11" spans="1:14" s="19" customFormat="1" ht="16.5" x14ac:dyDescent="0.3"/>
    <row r="12" spans="1:14" s="19" customFormat="1" ht="17.25" x14ac:dyDescent="0.3">
      <c r="C12" s="213" t="s">
        <v>231</v>
      </c>
    </row>
    <row r="14" spans="1:14" s="19" customFormat="1" ht="16.5" customHeight="1" x14ac:dyDescent="0.3">
      <c r="C14" s="1020" t="s">
        <v>232</v>
      </c>
      <c r="D14" s="1021" t="s">
        <v>233</v>
      </c>
      <c r="E14" s="1021" t="s">
        <v>234</v>
      </c>
      <c r="F14" s="1021" t="s">
        <v>235</v>
      </c>
      <c r="G14" s="1021" t="s">
        <v>236</v>
      </c>
      <c r="H14" s="1221" t="s">
        <v>3492</v>
      </c>
      <c r="I14" s="1022"/>
      <c r="J14" s="1022"/>
      <c r="K14" s="1022"/>
      <c r="L14" s="1022"/>
      <c r="M14" s="1022"/>
      <c r="N14" s="1023" t="s">
        <v>1219</v>
      </c>
    </row>
    <row r="15" spans="1:14" s="19" customFormat="1" ht="16.5" x14ac:dyDescent="0.3">
      <c r="C15" s="1020"/>
      <c r="D15" s="1021"/>
      <c r="E15" s="1021"/>
      <c r="F15" s="1021"/>
      <c r="G15" s="1021"/>
      <c r="H15" s="229" t="s">
        <v>122</v>
      </c>
      <c r="I15" s="229" t="s">
        <v>123</v>
      </c>
      <c r="J15" s="229" t="s">
        <v>124</v>
      </c>
      <c r="K15" s="229" t="s">
        <v>125</v>
      </c>
      <c r="L15" s="229" t="s">
        <v>126</v>
      </c>
      <c r="M15" s="423" t="s">
        <v>128</v>
      </c>
      <c r="N15" s="1024"/>
    </row>
    <row r="16" spans="1:14" s="19" customFormat="1" ht="57.75" customHeight="1" x14ac:dyDescent="0.3">
      <c r="B16" s="137">
        <v>500</v>
      </c>
      <c r="C16" s="216" t="s">
        <v>3257</v>
      </c>
      <c r="D16" s="487" t="s">
        <v>1357</v>
      </c>
      <c r="E16" s="487" t="s">
        <v>1358</v>
      </c>
      <c r="F16" s="487" t="s">
        <v>1359</v>
      </c>
      <c r="G16" s="487" t="s">
        <v>1360</v>
      </c>
      <c r="H16" s="487" t="s">
        <v>1793</v>
      </c>
      <c r="I16" s="487" t="s">
        <v>1787</v>
      </c>
      <c r="J16" s="487" t="s">
        <v>1788</v>
      </c>
      <c r="K16" s="487" t="s">
        <v>1789</v>
      </c>
      <c r="L16" s="487" t="s">
        <v>1790</v>
      </c>
      <c r="M16" s="487" t="s">
        <v>1791</v>
      </c>
      <c r="N16" s="487" t="s">
        <v>1792</v>
      </c>
    </row>
    <row r="17" spans="1:14" s="19" customFormat="1" ht="57.75" hidden="1" customHeight="1" x14ac:dyDescent="0.3">
      <c r="B17" s="137">
        <v>500</v>
      </c>
      <c r="C17" s="216" t="s">
        <v>1786</v>
      </c>
      <c r="D17" s="487" t="s">
        <v>1357</v>
      </c>
      <c r="E17" s="487" t="s">
        <v>1358</v>
      </c>
      <c r="F17" s="487" t="s">
        <v>1359</v>
      </c>
      <c r="G17" s="487" t="s">
        <v>1360</v>
      </c>
      <c r="H17" s="487" t="s">
        <v>1793</v>
      </c>
      <c r="I17" s="487" t="s">
        <v>1787</v>
      </c>
      <c r="J17" s="487" t="s">
        <v>1788</v>
      </c>
      <c r="K17" s="487" t="s">
        <v>1789</v>
      </c>
      <c r="L17" s="487" t="s">
        <v>1790</v>
      </c>
      <c r="M17" s="487" t="s">
        <v>1791</v>
      </c>
      <c r="N17" s="487" t="s">
        <v>1792</v>
      </c>
    </row>
    <row r="18" spans="1:14" s="19" customFormat="1" ht="57.75" customHeight="1" x14ac:dyDescent="0.3">
      <c r="B18" s="137">
        <v>500</v>
      </c>
      <c r="C18" s="218" t="s">
        <v>239</v>
      </c>
      <c r="D18" s="487" t="s">
        <v>1801</v>
      </c>
      <c r="E18" s="487" t="s">
        <v>1802</v>
      </c>
      <c r="F18" s="487" t="s">
        <v>1810</v>
      </c>
      <c r="G18" s="487" t="s">
        <v>1811</v>
      </c>
      <c r="H18" s="486" t="s">
        <v>1803</v>
      </c>
      <c r="I18" s="486" t="s">
        <v>1804</v>
      </c>
      <c r="J18" s="486" t="s">
        <v>1805</v>
      </c>
      <c r="K18" s="486" t="s">
        <v>1806</v>
      </c>
      <c r="L18" s="486" t="s">
        <v>1807</v>
      </c>
      <c r="M18" s="486" t="s">
        <v>1808</v>
      </c>
      <c r="N18" s="486" t="s">
        <v>1809</v>
      </c>
    </row>
    <row r="19" spans="1:14" s="19" customFormat="1" ht="39.950000000000003" customHeight="1" x14ac:dyDescent="0.3">
      <c r="C19" s="467" t="s">
        <v>93</v>
      </c>
      <c r="D19" s="487" t="s">
        <v>1361</v>
      </c>
      <c r="E19" s="487" t="s">
        <v>1362</v>
      </c>
      <c r="F19" s="488"/>
      <c r="G19" s="488"/>
      <c r="H19" s="486" t="s">
        <v>1794</v>
      </c>
      <c r="I19" s="486" t="s">
        <v>1795</v>
      </c>
      <c r="J19" s="486" t="s">
        <v>1796</v>
      </c>
      <c r="K19" s="486" t="s">
        <v>1797</v>
      </c>
      <c r="L19" s="486" t="s">
        <v>1798</v>
      </c>
      <c r="M19" s="486" t="s">
        <v>1799</v>
      </c>
      <c r="N19" s="486" t="s">
        <v>1800</v>
      </c>
    </row>
    <row r="20" spans="1:14" s="19" customFormat="1" ht="16.5" x14ac:dyDescent="0.3"/>
    <row r="21" spans="1:14" ht="17.25" x14ac:dyDescent="0.3">
      <c r="C21" s="209" t="s">
        <v>241</v>
      </c>
      <c r="D21" s="210"/>
      <c r="E21" s="210"/>
      <c r="F21" s="210"/>
      <c r="G21" s="211"/>
      <c r="H21" s="211"/>
      <c r="I21" s="210"/>
      <c r="J21" s="212"/>
      <c r="K21" s="212"/>
      <c r="L21" s="212"/>
      <c r="M21" s="212"/>
    </row>
    <row r="22" spans="1:14" ht="16.5" x14ac:dyDescent="0.3">
      <c r="C22" s="19"/>
      <c r="D22" s="19"/>
      <c r="E22" s="19"/>
      <c r="F22" s="19"/>
      <c r="G22" s="19"/>
      <c r="H22" s="19"/>
      <c r="I22" s="19"/>
      <c r="J22" s="19"/>
      <c r="K22" s="19"/>
      <c r="L22" s="19"/>
      <c r="M22" s="19"/>
    </row>
    <row r="23" spans="1:14" ht="78.75" customHeight="1" x14ac:dyDescent="0.25">
      <c r="C23" s="1025" t="s">
        <v>3467</v>
      </c>
      <c r="D23" s="1026"/>
      <c r="E23" s="1026"/>
      <c r="F23" s="1026"/>
      <c r="G23" s="1026"/>
      <c r="H23" s="1026"/>
      <c r="I23" s="1026"/>
      <c r="J23" s="1026"/>
      <c r="K23" s="1026"/>
      <c r="L23" s="1027"/>
      <c r="M23" s="230"/>
    </row>
    <row r="24" spans="1:14" ht="16.5" x14ac:dyDescent="0.3">
      <c r="C24" s="19"/>
      <c r="D24" s="19"/>
      <c r="E24" s="19"/>
      <c r="F24" s="19"/>
      <c r="G24" s="19"/>
      <c r="H24" s="19"/>
      <c r="I24" s="19"/>
      <c r="J24" s="19"/>
      <c r="K24" s="19"/>
      <c r="L24" s="19"/>
      <c r="M24" s="19"/>
    </row>
    <row r="25" spans="1:14" ht="17.25" x14ac:dyDescent="0.3">
      <c r="C25" s="213" t="s">
        <v>231</v>
      </c>
      <c r="D25" s="19"/>
      <c r="E25" s="19"/>
      <c r="F25" s="19"/>
      <c r="G25" s="19"/>
      <c r="H25" s="19"/>
      <c r="I25" s="19"/>
      <c r="J25" s="19"/>
      <c r="K25" s="19"/>
      <c r="L25" s="19"/>
      <c r="M25" s="19"/>
    </row>
    <row r="26" spans="1:14" x14ac:dyDescent="0.25">
      <c r="A26" s="27">
        <v>500</v>
      </c>
    </row>
    <row r="27" spans="1:14" s="19" customFormat="1" ht="16.5" customHeight="1" x14ac:dyDescent="0.3">
      <c r="C27" s="1020" t="s">
        <v>232</v>
      </c>
      <c r="D27" s="1021" t="s">
        <v>233</v>
      </c>
      <c r="E27" s="1021" t="s">
        <v>234</v>
      </c>
      <c r="F27" s="1021" t="s">
        <v>235</v>
      </c>
      <c r="G27" s="1021" t="s">
        <v>236</v>
      </c>
      <c r="H27" s="1021" t="s">
        <v>264</v>
      </c>
      <c r="I27" s="1021"/>
      <c r="J27" s="1021"/>
      <c r="K27" s="1021"/>
      <c r="L27" s="1021"/>
      <c r="M27" s="1023" t="s">
        <v>1219</v>
      </c>
    </row>
    <row r="28" spans="1:14" s="19" customFormat="1" ht="15" customHeight="1" x14ac:dyDescent="0.3">
      <c r="C28" s="1020"/>
      <c r="D28" s="1021"/>
      <c r="E28" s="1021"/>
      <c r="F28" s="1021"/>
      <c r="G28" s="1021"/>
      <c r="H28" s="229" t="s">
        <v>123</v>
      </c>
      <c r="I28" s="229" t="s">
        <v>124</v>
      </c>
      <c r="J28" s="229" t="s">
        <v>125</v>
      </c>
      <c r="K28" s="229" t="s">
        <v>126</v>
      </c>
      <c r="L28" s="229" t="s">
        <v>128</v>
      </c>
      <c r="M28" s="1024"/>
    </row>
    <row r="29" spans="1:14" s="19" customFormat="1" ht="57.75" customHeight="1" x14ac:dyDescent="0.3">
      <c r="C29" s="216" t="s">
        <v>3257</v>
      </c>
      <c r="D29" s="487" t="s">
        <v>1357</v>
      </c>
      <c r="E29" s="487" t="s">
        <v>1358</v>
      </c>
      <c r="F29" s="487" t="s">
        <v>1359</v>
      </c>
      <c r="G29" s="487" t="s">
        <v>1360</v>
      </c>
      <c r="H29" s="487" t="s">
        <v>1872</v>
      </c>
      <c r="I29" s="487" t="s">
        <v>1873</v>
      </c>
      <c r="J29" s="487" t="s">
        <v>1874</v>
      </c>
      <c r="K29" s="487" t="s">
        <v>1875</v>
      </c>
      <c r="L29" s="487" t="s">
        <v>1876</v>
      </c>
      <c r="M29" s="487" t="s">
        <v>1877</v>
      </c>
    </row>
    <row r="30" spans="1:14" s="19" customFormat="1" ht="57.75" hidden="1" customHeight="1" x14ac:dyDescent="0.3">
      <c r="C30" s="216" t="s">
        <v>1786</v>
      </c>
      <c r="D30" s="487" t="s">
        <v>1357</v>
      </c>
      <c r="E30" s="487" t="s">
        <v>1358</v>
      </c>
      <c r="F30" s="487" t="s">
        <v>1359</v>
      </c>
      <c r="G30" s="487" t="s">
        <v>1360</v>
      </c>
      <c r="H30" s="487" t="s">
        <v>1872</v>
      </c>
      <c r="I30" s="487" t="s">
        <v>1873</v>
      </c>
      <c r="J30" s="487" t="s">
        <v>1874</v>
      </c>
      <c r="K30" s="487" t="s">
        <v>1875</v>
      </c>
      <c r="L30" s="487" t="s">
        <v>1876</v>
      </c>
      <c r="M30" s="487" t="s">
        <v>1877</v>
      </c>
    </row>
    <row r="31" spans="1:14" s="19" customFormat="1" ht="57.75" customHeight="1" x14ac:dyDescent="0.3">
      <c r="C31" s="218" t="s">
        <v>239</v>
      </c>
      <c r="D31" s="487" t="s">
        <v>1801</v>
      </c>
      <c r="E31" s="487" t="s">
        <v>1802</v>
      </c>
      <c r="F31" s="487" t="s">
        <v>1810</v>
      </c>
      <c r="G31" s="487" t="s">
        <v>1811</v>
      </c>
      <c r="H31" s="486" t="s">
        <v>1878</v>
      </c>
      <c r="I31" s="486" t="s">
        <v>1879</v>
      </c>
      <c r="J31" s="486" t="s">
        <v>1880</v>
      </c>
      <c r="K31" s="486" t="s">
        <v>1881</v>
      </c>
      <c r="L31" s="486" t="s">
        <v>1882</v>
      </c>
      <c r="M31" s="486" t="s">
        <v>1883</v>
      </c>
    </row>
    <row r="32" spans="1:14" s="19" customFormat="1" ht="39.950000000000003" customHeight="1" x14ac:dyDescent="0.3">
      <c r="C32" s="467" t="s">
        <v>93</v>
      </c>
      <c r="D32" s="487" t="s">
        <v>1361</v>
      </c>
      <c r="E32" s="487" t="s">
        <v>1362</v>
      </c>
      <c r="F32" s="488"/>
      <c r="G32" s="488"/>
      <c r="H32" s="486" t="s">
        <v>1884</v>
      </c>
      <c r="I32" s="486" t="s">
        <v>1885</v>
      </c>
      <c r="J32" s="486" t="s">
        <v>1886</v>
      </c>
      <c r="K32" s="486" t="s">
        <v>1887</v>
      </c>
      <c r="L32" s="486" t="s">
        <v>1888</v>
      </c>
      <c r="M32" s="486" t="s">
        <v>1889</v>
      </c>
    </row>
    <row r="33" spans="1:13" s="19" customFormat="1" ht="16.5" x14ac:dyDescent="0.3"/>
    <row r="34" spans="1:13" ht="17.25" x14ac:dyDescent="0.3">
      <c r="C34" s="209" t="s">
        <v>250</v>
      </c>
      <c r="D34" s="210"/>
      <c r="E34" s="210"/>
      <c r="F34" s="210"/>
      <c r="G34" s="211"/>
      <c r="H34" s="211"/>
      <c r="I34" s="210"/>
      <c r="J34" s="212"/>
      <c r="K34" s="212"/>
      <c r="L34" s="212"/>
      <c r="M34" s="212"/>
    </row>
    <row r="35" spans="1:13" ht="16.5" x14ac:dyDescent="0.3">
      <c r="C35" s="19"/>
      <c r="D35" s="19"/>
      <c r="E35" s="19"/>
      <c r="F35" s="19"/>
      <c r="G35" s="19"/>
      <c r="H35" s="19"/>
      <c r="I35" s="19"/>
      <c r="J35" s="19"/>
      <c r="K35" s="19"/>
      <c r="L35" s="19"/>
      <c r="M35" s="19"/>
    </row>
    <row r="36" spans="1:13" ht="78.75" customHeight="1" x14ac:dyDescent="0.25">
      <c r="C36" s="1025" t="s">
        <v>251</v>
      </c>
      <c r="D36" s="1026"/>
      <c r="E36" s="1026"/>
      <c r="F36" s="1026"/>
      <c r="G36" s="1026"/>
      <c r="H36" s="1026"/>
      <c r="I36" s="1026"/>
      <c r="J36" s="1026"/>
      <c r="K36" s="1026"/>
      <c r="L36" s="1027"/>
      <c r="M36" s="230"/>
    </row>
    <row r="37" spans="1:13" ht="16.5" x14ac:dyDescent="0.3">
      <c r="C37" s="19"/>
      <c r="D37" s="19"/>
      <c r="E37" s="19"/>
      <c r="F37" s="19"/>
      <c r="G37" s="19"/>
      <c r="H37" s="19"/>
      <c r="I37" s="19"/>
      <c r="J37" s="19"/>
      <c r="K37" s="19"/>
      <c r="L37" s="19"/>
      <c r="M37" s="19"/>
    </row>
    <row r="38" spans="1:13" ht="17.25" x14ac:dyDescent="0.3">
      <c r="C38" s="213" t="s">
        <v>231</v>
      </c>
      <c r="D38" s="19"/>
      <c r="E38" s="19"/>
      <c r="F38" s="19"/>
      <c r="G38" s="19"/>
      <c r="H38" s="19"/>
      <c r="I38" s="19"/>
      <c r="J38" s="19"/>
      <c r="K38" s="19"/>
      <c r="L38" s="19"/>
      <c r="M38" s="19"/>
    </row>
    <row r="41" spans="1:13" ht="15" customHeight="1" x14ac:dyDescent="0.25">
      <c r="C41" s="1012"/>
      <c r="D41" s="1035" t="s">
        <v>234</v>
      </c>
      <c r="E41" s="1036" t="s">
        <v>237</v>
      </c>
      <c r="F41" s="1036"/>
      <c r="G41" s="1036"/>
      <c r="H41" s="1036"/>
      <c r="I41" s="1037"/>
    </row>
    <row r="42" spans="1:13" x14ac:dyDescent="0.25">
      <c r="A42" s="27">
        <v>500</v>
      </c>
      <c r="C42" s="1013"/>
      <c r="D42" s="1035"/>
      <c r="E42" s="231" t="s">
        <v>123</v>
      </c>
      <c r="F42" s="205" t="s">
        <v>124</v>
      </c>
      <c r="G42" s="205" t="s">
        <v>125</v>
      </c>
      <c r="H42" s="205" t="s">
        <v>126</v>
      </c>
      <c r="I42" s="205" t="s">
        <v>128</v>
      </c>
    </row>
    <row r="43" spans="1:13" ht="57.75" customHeight="1" x14ac:dyDescent="0.25">
      <c r="C43" s="232" t="s">
        <v>252</v>
      </c>
      <c r="D43" s="130" t="s">
        <v>1363</v>
      </c>
      <c r="E43" s="130" t="s">
        <v>1364</v>
      </c>
      <c r="F43" s="130" t="s">
        <v>1365</v>
      </c>
      <c r="G43" s="130" t="s">
        <v>1366</v>
      </c>
      <c r="H43" s="130" t="s">
        <v>1367</v>
      </c>
      <c r="I43" s="130" t="s">
        <v>1368</v>
      </c>
    </row>
    <row r="44" spans="1:13" ht="57.75" customHeight="1" x14ac:dyDescent="0.25">
      <c r="C44" s="172" t="s">
        <v>253</v>
      </c>
      <c r="D44" s="130" t="s">
        <v>1362</v>
      </c>
      <c r="E44" s="130" t="s">
        <v>1369</v>
      </c>
      <c r="F44" s="130" t="s">
        <v>1370</v>
      </c>
      <c r="G44" s="130" t="s">
        <v>1371</v>
      </c>
      <c r="H44" s="130" t="s">
        <v>1372</v>
      </c>
      <c r="I44" s="130" t="s">
        <v>1373</v>
      </c>
    </row>
    <row r="45" spans="1:13" ht="57.75" customHeight="1" x14ac:dyDescent="0.25">
      <c r="C45" s="172" t="s">
        <v>254</v>
      </c>
      <c r="D45" s="489" t="s">
        <v>2284</v>
      </c>
      <c r="E45" s="489" t="s">
        <v>2284</v>
      </c>
      <c r="F45" s="489" t="s">
        <v>2284</v>
      </c>
      <c r="G45" s="489" t="s">
        <v>2284</v>
      </c>
      <c r="H45" s="489" t="s">
        <v>2284</v>
      </c>
      <c r="I45" s="489" t="s">
        <v>2284</v>
      </c>
    </row>
    <row r="46" spans="1:13" ht="57.75" customHeight="1" x14ac:dyDescent="0.25">
      <c r="C46" s="172" t="s">
        <v>255</v>
      </c>
      <c r="D46" s="499" t="s">
        <v>2285</v>
      </c>
      <c r="E46" s="499" t="s">
        <v>2285</v>
      </c>
      <c r="F46" s="499" t="s">
        <v>2285</v>
      </c>
      <c r="G46" s="499" t="s">
        <v>2285</v>
      </c>
      <c r="H46" s="499" t="s">
        <v>2285</v>
      </c>
      <c r="I46" s="499" t="s">
        <v>2285</v>
      </c>
    </row>
    <row r="47" spans="1:13" ht="25.5" customHeight="1" x14ac:dyDescent="0.25">
      <c r="C47" s="1014"/>
      <c r="D47" s="1015"/>
      <c r="E47" s="1015"/>
      <c r="F47" s="1015"/>
      <c r="G47" s="1015"/>
      <c r="H47" s="1015"/>
      <c r="I47" s="1016"/>
    </row>
    <row r="48" spans="1:13" ht="57.75" customHeight="1" x14ac:dyDescent="0.25">
      <c r="C48" s="232" t="s">
        <v>256</v>
      </c>
      <c r="D48" s="489" t="s">
        <v>1362</v>
      </c>
      <c r="E48" s="489" t="s">
        <v>1759</v>
      </c>
      <c r="F48" s="489" t="s">
        <v>1760</v>
      </c>
      <c r="G48" s="489" t="s">
        <v>1761</v>
      </c>
      <c r="H48" s="489" t="s">
        <v>1762</v>
      </c>
      <c r="I48" s="489" t="s">
        <v>1763</v>
      </c>
    </row>
    <row r="49" spans="2:12" ht="57.75" customHeight="1" x14ac:dyDescent="0.25">
      <c r="C49" s="172" t="s">
        <v>257</v>
      </c>
      <c r="D49" s="489" t="s">
        <v>2286</v>
      </c>
      <c r="E49" s="489" t="s">
        <v>2286</v>
      </c>
      <c r="F49" s="489" t="s">
        <v>2286</v>
      </c>
      <c r="G49" s="489" t="s">
        <v>2286</v>
      </c>
      <c r="H49" s="489" t="s">
        <v>2286</v>
      </c>
      <c r="I49" s="489" t="s">
        <v>2286</v>
      </c>
    </row>
    <row r="50" spans="2:12" ht="57.75" customHeight="1" x14ac:dyDescent="0.25">
      <c r="C50" s="172" t="s">
        <v>258</v>
      </c>
      <c r="D50" s="500" t="s">
        <v>2298</v>
      </c>
      <c r="E50" s="500" t="s">
        <v>2298</v>
      </c>
      <c r="F50" s="500" t="s">
        <v>2298</v>
      </c>
      <c r="G50" s="500" t="s">
        <v>2298</v>
      </c>
      <c r="H50" s="500" t="s">
        <v>2298</v>
      </c>
      <c r="I50" s="500" t="s">
        <v>2298</v>
      </c>
    </row>
    <row r="63" spans="2:12" hidden="1" x14ac:dyDescent="0.25"/>
    <row r="64" spans="2:12" s="2" customFormat="1" hidden="1" x14ac:dyDescent="0.25">
      <c r="B64" s="614"/>
      <c r="C64" s="614"/>
      <c r="D64" s="614"/>
      <c r="E64" s="614"/>
      <c r="F64" s="614"/>
      <c r="G64" s="614"/>
      <c r="H64" s="614"/>
      <c r="I64" s="614"/>
      <c r="J64" s="614"/>
      <c r="K64" s="614"/>
      <c r="L64" s="614"/>
    </row>
    <row r="65" spans="2:13" s="19" customFormat="1" ht="17.25" hidden="1" x14ac:dyDescent="0.3">
      <c r="B65" s="577"/>
      <c r="C65" s="580" t="s">
        <v>259</v>
      </c>
      <c r="D65" s="578"/>
      <c r="E65" s="578"/>
      <c r="F65" s="578"/>
      <c r="G65" s="579"/>
      <c r="H65" s="579"/>
      <c r="I65" s="578"/>
      <c r="J65" s="583"/>
      <c r="K65" s="583"/>
      <c r="L65" s="583"/>
      <c r="M65" s="212"/>
    </row>
    <row r="66" spans="2:13" s="19" customFormat="1" ht="16.5" hidden="1" x14ac:dyDescent="0.3">
      <c r="B66" s="583"/>
      <c r="C66" s="583"/>
      <c r="D66" s="583"/>
      <c r="E66" s="583"/>
      <c r="F66" s="583"/>
      <c r="G66" s="583"/>
      <c r="H66" s="583"/>
      <c r="I66" s="583"/>
      <c r="J66" s="583"/>
      <c r="K66" s="583"/>
      <c r="L66" s="583"/>
    </row>
    <row r="67" spans="2:13" s="19" customFormat="1" ht="74.25" hidden="1" customHeight="1" x14ac:dyDescent="0.3">
      <c r="B67" s="583"/>
      <c r="C67" s="1003" t="s">
        <v>260</v>
      </c>
      <c r="D67" s="1004"/>
      <c r="E67" s="1004"/>
      <c r="F67" s="1004"/>
      <c r="G67" s="1004"/>
      <c r="H67" s="1004"/>
      <c r="I67" s="1004"/>
      <c r="J67" s="1004"/>
      <c r="K67" s="1005"/>
      <c r="L67" s="615"/>
      <c r="M67" s="230"/>
    </row>
    <row r="68" spans="2:13" s="19" customFormat="1" ht="16.5" hidden="1" x14ac:dyDescent="0.3">
      <c r="B68" s="583"/>
      <c r="C68" s="583"/>
      <c r="D68" s="583"/>
      <c r="E68" s="583"/>
      <c r="F68" s="583"/>
      <c r="G68" s="583"/>
      <c r="H68" s="583"/>
      <c r="I68" s="583"/>
      <c r="J68" s="583"/>
      <c r="K68" s="583"/>
      <c r="L68" s="583"/>
    </row>
    <row r="69" spans="2:13" s="19" customFormat="1" ht="17.25" hidden="1" x14ac:dyDescent="0.3">
      <c r="B69" s="583"/>
      <c r="C69" s="584" t="s">
        <v>231</v>
      </c>
      <c r="D69" s="583"/>
      <c r="E69" s="583"/>
      <c r="F69" s="583"/>
      <c r="G69" s="583"/>
      <c r="H69" s="583"/>
      <c r="I69" s="583"/>
      <c r="J69" s="583"/>
      <c r="K69" s="583"/>
      <c r="L69" s="583"/>
    </row>
    <row r="70" spans="2:13" s="2" customFormat="1" hidden="1" x14ac:dyDescent="0.25">
      <c r="B70" s="614"/>
      <c r="C70" s="614"/>
      <c r="D70" s="614"/>
      <c r="E70" s="614"/>
      <c r="F70" s="614"/>
      <c r="G70" s="614"/>
      <c r="H70" s="614"/>
      <c r="I70" s="614"/>
      <c r="J70" s="614"/>
      <c r="K70" s="614"/>
      <c r="L70" s="614"/>
    </row>
    <row r="71" spans="2:13" ht="20.100000000000001" hidden="1" customHeight="1" x14ac:dyDescent="0.3">
      <c r="B71" s="614"/>
      <c r="C71" s="1033" t="s">
        <v>1261</v>
      </c>
      <c r="D71" s="1034"/>
      <c r="E71" s="1034"/>
      <c r="F71" s="1034"/>
      <c r="G71" s="1034"/>
      <c r="H71" s="1034"/>
      <c r="I71" s="1034"/>
      <c r="J71" s="1034"/>
      <c r="K71" s="1034"/>
      <c r="L71" s="614"/>
    </row>
    <row r="72" spans="2:13" hidden="1" x14ac:dyDescent="0.25">
      <c r="B72" s="614"/>
      <c r="C72" s="616"/>
      <c r="D72" s="617"/>
      <c r="E72" s="617"/>
      <c r="F72" s="617"/>
      <c r="G72" s="617"/>
      <c r="H72" s="617"/>
      <c r="I72" s="617"/>
      <c r="J72" s="617"/>
      <c r="K72" s="618"/>
      <c r="L72" s="614"/>
    </row>
    <row r="73" spans="2:13" hidden="1" x14ac:dyDescent="0.25">
      <c r="B73" s="614"/>
      <c r="C73" s="619"/>
      <c r="D73" s="620"/>
      <c r="E73" s="620"/>
      <c r="F73" s="620"/>
      <c r="G73" s="620"/>
      <c r="H73" s="620"/>
      <c r="I73" s="620"/>
      <c r="J73" s="620"/>
      <c r="K73" s="621"/>
      <c r="L73" s="614"/>
    </row>
    <row r="74" spans="2:13" hidden="1" x14ac:dyDescent="0.25">
      <c r="B74" s="614"/>
      <c r="C74" s="619"/>
      <c r="D74" s="620"/>
      <c r="E74" s="620"/>
      <c r="F74" s="620"/>
      <c r="G74" s="620"/>
      <c r="H74" s="620"/>
      <c r="I74" s="620"/>
      <c r="J74" s="620"/>
      <c r="K74" s="621"/>
      <c r="L74" s="614"/>
    </row>
    <row r="75" spans="2:13" hidden="1" x14ac:dyDescent="0.25">
      <c r="B75" s="614"/>
      <c r="C75" s="619"/>
      <c r="D75" s="620"/>
      <c r="E75" s="620"/>
      <c r="F75" s="620"/>
      <c r="G75" s="620"/>
      <c r="H75" s="620"/>
      <c r="I75" s="620"/>
      <c r="J75" s="620"/>
      <c r="K75" s="621"/>
      <c r="L75" s="614"/>
    </row>
    <row r="76" spans="2:13" hidden="1" x14ac:dyDescent="0.25">
      <c r="B76" s="614"/>
      <c r="C76" s="619"/>
      <c r="D76" s="620"/>
      <c r="E76" s="620"/>
      <c r="F76" s="620"/>
      <c r="G76" s="620"/>
      <c r="H76" s="620"/>
      <c r="I76" s="620"/>
      <c r="J76" s="620"/>
      <c r="K76" s="621"/>
      <c r="L76" s="614"/>
    </row>
    <row r="77" spans="2:13" hidden="1" x14ac:dyDescent="0.25">
      <c r="B77" s="614"/>
      <c r="C77" s="619"/>
      <c r="D77" s="620"/>
      <c r="E77" s="620"/>
      <c r="F77" s="620"/>
      <c r="G77" s="620"/>
      <c r="H77" s="620"/>
      <c r="I77" s="620"/>
      <c r="J77" s="620"/>
      <c r="K77" s="621"/>
      <c r="L77" s="614"/>
    </row>
    <row r="78" spans="2:13" hidden="1" x14ac:dyDescent="0.25">
      <c r="B78" s="614"/>
      <c r="C78" s="619"/>
      <c r="D78" s="620"/>
      <c r="E78" s="620"/>
      <c r="F78" s="620"/>
      <c r="G78" s="620"/>
      <c r="H78" s="620"/>
      <c r="I78" s="620"/>
      <c r="J78" s="620"/>
      <c r="K78" s="621"/>
      <c r="L78" s="614"/>
    </row>
    <row r="79" spans="2:13" hidden="1" x14ac:dyDescent="0.25">
      <c r="B79" s="614"/>
      <c r="C79" s="619"/>
      <c r="D79" s="620"/>
      <c r="E79" s="620"/>
      <c r="F79" s="620"/>
      <c r="G79" s="620"/>
      <c r="H79" s="620"/>
      <c r="I79" s="620"/>
      <c r="J79" s="620"/>
      <c r="K79" s="621"/>
      <c r="L79" s="614"/>
    </row>
    <row r="80" spans="2:13" hidden="1" x14ac:dyDescent="0.25">
      <c r="B80" s="614"/>
      <c r="C80" s="619"/>
      <c r="D80" s="620"/>
      <c r="E80" s="620"/>
      <c r="F80" s="620"/>
      <c r="G80" s="620"/>
      <c r="H80" s="620"/>
      <c r="I80" s="620"/>
      <c r="J80" s="620"/>
      <c r="K80" s="621"/>
      <c r="L80" s="614"/>
    </row>
    <row r="81" spans="2:12" hidden="1" x14ac:dyDescent="0.25">
      <c r="B81" s="614"/>
      <c r="C81" s="619"/>
      <c r="D81" s="620"/>
      <c r="E81" s="620"/>
      <c r="F81" s="620"/>
      <c r="G81" s="620"/>
      <c r="H81" s="620"/>
      <c r="I81" s="620"/>
      <c r="J81" s="620"/>
      <c r="K81" s="621"/>
      <c r="L81" s="614"/>
    </row>
    <row r="82" spans="2:12" hidden="1" x14ac:dyDescent="0.25">
      <c r="B82" s="614"/>
      <c r="C82" s="619"/>
      <c r="D82" s="620"/>
      <c r="E82" s="620"/>
      <c r="F82" s="620"/>
      <c r="G82" s="620"/>
      <c r="H82" s="620"/>
      <c r="I82" s="620"/>
      <c r="J82" s="620"/>
      <c r="K82" s="621"/>
      <c r="L82" s="614"/>
    </row>
    <row r="83" spans="2:12" hidden="1" x14ac:dyDescent="0.25">
      <c r="B83" s="614"/>
      <c r="C83" s="619"/>
      <c r="D83" s="620"/>
      <c r="E83" s="620"/>
      <c r="F83" s="620"/>
      <c r="G83" s="620"/>
      <c r="H83" s="620"/>
      <c r="I83" s="620"/>
      <c r="J83" s="620"/>
      <c r="K83" s="621"/>
      <c r="L83" s="614"/>
    </row>
    <row r="84" spans="2:12" hidden="1" x14ac:dyDescent="0.25">
      <c r="B84" s="614"/>
      <c r="C84" s="619"/>
      <c r="D84" s="620"/>
      <c r="E84" s="620"/>
      <c r="F84" s="620"/>
      <c r="G84" s="620"/>
      <c r="H84" s="620"/>
      <c r="I84" s="620"/>
      <c r="J84" s="620"/>
      <c r="K84" s="621"/>
      <c r="L84" s="614"/>
    </row>
    <row r="85" spans="2:12" hidden="1" x14ac:dyDescent="0.25">
      <c r="B85" s="614"/>
      <c r="C85" s="619"/>
      <c r="D85" s="620"/>
      <c r="E85" s="620"/>
      <c r="F85" s="620"/>
      <c r="G85" s="620"/>
      <c r="H85" s="620"/>
      <c r="I85" s="620"/>
      <c r="J85" s="620"/>
      <c r="K85" s="621"/>
      <c r="L85" s="614"/>
    </row>
    <row r="86" spans="2:12" hidden="1" x14ac:dyDescent="0.25">
      <c r="B86" s="614"/>
      <c r="C86" s="619"/>
      <c r="D86" s="620"/>
      <c r="E86" s="620"/>
      <c r="F86" s="620"/>
      <c r="G86" s="620"/>
      <c r="H86" s="620"/>
      <c r="I86" s="620"/>
      <c r="J86" s="620"/>
      <c r="K86" s="621"/>
      <c r="L86" s="614"/>
    </row>
    <row r="87" spans="2:12" hidden="1" x14ac:dyDescent="0.25">
      <c r="B87" s="614"/>
      <c r="C87" s="619"/>
      <c r="D87" s="620"/>
      <c r="E87" s="620"/>
      <c r="F87" s="620"/>
      <c r="G87" s="620"/>
      <c r="H87" s="620"/>
      <c r="I87" s="620"/>
      <c r="J87" s="620"/>
      <c r="K87" s="621"/>
      <c r="L87" s="614"/>
    </row>
    <row r="88" spans="2:12" hidden="1" x14ac:dyDescent="0.25">
      <c r="B88" s="614"/>
      <c r="C88" s="622"/>
      <c r="D88" s="623"/>
      <c r="E88" s="623"/>
      <c r="F88" s="623"/>
      <c r="G88" s="623"/>
      <c r="H88" s="623"/>
      <c r="I88" s="623"/>
      <c r="J88" s="623"/>
      <c r="K88" s="624"/>
      <c r="L88" s="614"/>
    </row>
    <row r="89" spans="2:12" s="2" customFormat="1" hidden="1" x14ac:dyDescent="0.25">
      <c r="B89" s="614"/>
      <c r="C89" s="620"/>
      <c r="D89" s="620"/>
      <c r="E89" s="620"/>
      <c r="F89" s="620"/>
      <c r="G89" s="620"/>
      <c r="H89" s="620"/>
      <c r="I89" s="620"/>
      <c r="J89" s="620"/>
      <c r="K89" s="620"/>
      <c r="L89" s="614"/>
    </row>
    <row r="90" spans="2:12" hidden="1" x14ac:dyDescent="0.25">
      <c r="B90" s="614"/>
      <c r="C90" s="614"/>
      <c r="D90" s="614"/>
      <c r="E90" s="614"/>
      <c r="F90" s="614"/>
      <c r="G90" s="614"/>
      <c r="H90" s="614"/>
      <c r="I90" s="614"/>
      <c r="J90" s="614"/>
      <c r="K90" s="614"/>
      <c r="L90" s="614"/>
    </row>
    <row r="91" spans="2:12" ht="20.100000000000001" hidden="1" customHeight="1" x14ac:dyDescent="0.3">
      <c r="B91" s="614"/>
      <c r="C91" s="1030" t="s">
        <v>1262</v>
      </c>
      <c r="D91" s="1031"/>
      <c r="E91" s="1031"/>
      <c r="F91" s="1031"/>
      <c r="G91" s="1031"/>
      <c r="H91" s="1031"/>
      <c r="I91" s="1031"/>
      <c r="J91" s="1031"/>
      <c r="K91" s="1032"/>
      <c r="L91" s="614"/>
    </row>
    <row r="92" spans="2:12" hidden="1" x14ac:dyDescent="0.25">
      <c r="B92" s="614"/>
      <c r="C92" s="619"/>
      <c r="D92" s="620"/>
      <c r="E92" s="620"/>
      <c r="F92" s="620"/>
      <c r="G92" s="620"/>
      <c r="H92" s="620"/>
      <c r="I92" s="620"/>
      <c r="J92" s="620"/>
      <c r="K92" s="621"/>
      <c r="L92" s="614"/>
    </row>
    <row r="93" spans="2:12" hidden="1" x14ac:dyDescent="0.25">
      <c r="B93" s="614"/>
      <c r="C93" s="619"/>
      <c r="D93" s="620"/>
      <c r="E93" s="620"/>
      <c r="F93" s="620"/>
      <c r="G93" s="620"/>
      <c r="H93" s="620"/>
      <c r="I93" s="620"/>
      <c r="J93" s="620"/>
      <c r="K93" s="621"/>
      <c r="L93" s="614"/>
    </row>
    <row r="94" spans="2:12" hidden="1" x14ac:dyDescent="0.25">
      <c r="B94" s="614"/>
      <c r="C94" s="619"/>
      <c r="D94" s="620"/>
      <c r="E94" s="620"/>
      <c r="F94" s="620"/>
      <c r="G94" s="620"/>
      <c r="H94" s="620"/>
      <c r="I94" s="620"/>
      <c r="J94" s="620"/>
      <c r="K94" s="621"/>
      <c r="L94" s="614"/>
    </row>
    <row r="95" spans="2:12" hidden="1" x14ac:dyDescent="0.25">
      <c r="B95" s="614"/>
      <c r="C95" s="619"/>
      <c r="D95" s="620"/>
      <c r="E95" s="620"/>
      <c r="F95" s="620"/>
      <c r="G95" s="620"/>
      <c r="H95" s="620"/>
      <c r="I95" s="620"/>
      <c r="J95" s="620"/>
      <c r="K95" s="621"/>
      <c r="L95" s="614"/>
    </row>
    <row r="96" spans="2:12" hidden="1" x14ac:dyDescent="0.25">
      <c r="B96" s="614"/>
      <c r="C96" s="619"/>
      <c r="D96" s="620"/>
      <c r="E96" s="620"/>
      <c r="F96" s="620"/>
      <c r="G96" s="620"/>
      <c r="H96" s="620"/>
      <c r="I96" s="620"/>
      <c r="J96" s="620"/>
      <c r="K96" s="621"/>
      <c r="L96" s="614"/>
    </row>
    <row r="97" spans="2:12" hidden="1" x14ac:dyDescent="0.25">
      <c r="B97" s="614"/>
      <c r="C97" s="619"/>
      <c r="D97" s="620"/>
      <c r="E97" s="620"/>
      <c r="F97" s="620"/>
      <c r="G97" s="620"/>
      <c r="H97" s="620"/>
      <c r="I97" s="620"/>
      <c r="J97" s="620"/>
      <c r="K97" s="621"/>
      <c r="L97" s="614"/>
    </row>
    <row r="98" spans="2:12" hidden="1" x14ac:dyDescent="0.25">
      <c r="B98" s="614"/>
      <c r="C98" s="619"/>
      <c r="D98" s="620"/>
      <c r="E98" s="620"/>
      <c r="F98" s="620"/>
      <c r="G98" s="620"/>
      <c r="H98" s="620"/>
      <c r="I98" s="620"/>
      <c r="J98" s="620"/>
      <c r="K98" s="621"/>
      <c r="L98" s="614"/>
    </row>
    <row r="99" spans="2:12" hidden="1" x14ac:dyDescent="0.25">
      <c r="B99" s="614"/>
      <c r="C99" s="619"/>
      <c r="D99" s="620"/>
      <c r="E99" s="620"/>
      <c r="F99" s="620"/>
      <c r="G99" s="620"/>
      <c r="H99" s="620"/>
      <c r="I99" s="620"/>
      <c r="J99" s="620"/>
      <c r="K99" s="621"/>
      <c r="L99" s="614"/>
    </row>
    <row r="100" spans="2:12" hidden="1" x14ac:dyDescent="0.25">
      <c r="B100" s="614"/>
      <c r="C100" s="619"/>
      <c r="D100" s="620"/>
      <c r="E100" s="620"/>
      <c r="F100" s="620"/>
      <c r="G100" s="620"/>
      <c r="H100" s="620"/>
      <c r="I100" s="620"/>
      <c r="J100" s="620"/>
      <c r="K100" s="621"/>
      <c r="L100" s="614"/>
    </row>
    <row r="101" spans="2:12" hidden="1" x14ac:dyDescent="0.25">
      <c r="B101" s="614"/>
      <c r="C101" s="619"/>
      <c r="D101" s="620"/>
      <c r="E101" s="620"/>
      <c r="F101" s="620"/>
      <c r="G101" s="620"/>
      <c r="H101" s="620"/>
      <c r="I101" s="620"/>
      <c r="J101" s="620"/>
      <c r="K101" s="621"/>
      <c r="L101" s="614"/>
    </row>
    <row r="102" spans="2:12" hidden="1" x14ac:dyDescent="0.25">
      <c r="B102" s="614"/>
      <c r="C102" s="619"/>
      <c r="D102" s="620"/>
      <c r="E102" s="620"/>
      <c r="F102" s="620"/>
      <c r="G102" s="620"/>
      <c r="H102" s="620"/>
      <c r="I102" s="620"/>
      <c r="J102" s="620"/>
      <c r="K102" s="621"/>
      <c r="L102" s="614"/>
    </row>
    <row r="103" spans="2:12" hidden="1" x14ac:dyDescent="0.25">
      <c r="B103" s="614"/>
      <c r="C103" s="619"/>
      <c r="D103" s="620"/>
      <c r="E103" s="620"/>
      <c r="F103" s="620"/>
      <c r="G103" s="620"/>
      <c r="H103" s="620"/>
      <c r="I103" s="620"/>
      <c r="J103" s="620"/>
      <c r="K103" s="621"/>
      <c r="L103" s="614"/>
    </row>
    <row r="104" spans="2:12" hidden="1" x14ac:dyDescent="0.25">
      <c r="B104" s="614"/>
      <c r="C104" s="619"/>
      <c r="D104" s="620"/>
      <c r="E104" s="620"/>
      <c r="F104" s="620"/>
      <c r="G104" s="620"/>
      <c r="H104" s="620"/>
      <c r="I104" s="620"/>
      <c r="J104" s="620"/>
      <c r="K104" s="621"/>
      <c r="L104" s="614"/>
    </row>
    <row r="105" spans="2:12" hidden="1" x14ac:dyDescent="0.25">
      <c r="B105" s="614"/>
      <c r="C105" s="619"/>
      <c r="D105" s="620"/>
      <c r="E105" s="620"/>
      <c r="F105" s="620"/>
      <c r="G105" s="620"/>
      <c r="H105" s="620"/>
      <c r="I105" s="620"/>
      <c r="J105" s="620"/>
      <c r="K105" s="621"/>
      <c r="L105" s="614"/>
    </row>
    <row r="106" spans="2:12" hidden="1" x14ac:dyDescent="0.25">
      <c r="B106" s="614"/>
      <c r="C106" s="619"/>
      <c r="D106" s="620"/>
      <c r="E106" s="620"/>
      <c r="F106" s="620"/>
      <c r="G106" s="620"/>
      <c r="H106" s="620"/>
      <c r="I106" s="620"/>
      <c r="J106" s="620"/>
      <c r="K106" s="621"/>
      <c r="L106" s="614"/>
    </row>
    <row r="107" spans="2:12" hidden="1" x14ac:dyDescent="0.25">
      <c r="B107" s="614"/>
      <c r="C107" s="619"/>
      <c r="D107" s="620"/>
      <c r="E107" s="620"/>
      <c r="F107" s="620"/>
      <c r="G107" s="620"/>
      <c r="H107" s="620"/>
      <c r="I107" s="620"/>
      <c r="J107" s="620"/>
      <c r="K107" s="621"/>
      <c r="L107" s="614"/>
    </row>
    <row r="108" spans="2:12" hidden="1" x14ac:dyDescent="0.25">
      <c r="B108" s="614"/>
      <c r="C108" s="622"/>
      <c r="D108" s="623"/>
      <c r="E108" s="623"/>
      <c r="F108" s="623"/>
      <c r="G108" s="623"/>
      <c r="H108" s="623"/>
      <c r="I108" s="623"/>
      <c r="J108" s="623"/>
      <c r="K108" s="624"/>
      <c r="L108" s="614"/>
    </row>
    <row r="109" spans="2:12" s="2" customFormat="1" hidden="1" x14ac:dyDescent="0.25">
      <c r="B109" s="614"/>
      <c r="C109" s="620"/>
      <c r="D109" s="620"/>
      <c r="E109" s="620"/>
      <c r="F109" s="620"/>
      <c r="G109" s="620"/>
      <c r="H109" s="620"/>
      <c r="I109" s="620"/>
      <c r="J109" s="620"/>
      <c r="K109" s="620"/>
      <c r="L109" s="614"/>
    </row>
    <row r="110" spans="2:12" hidden="1" x14ac:dyDescent="0.25">
      <c r="B110" s="614"/>
      <c r="C110" s="614"/>
      <c r="D110" s="614"/>
      <c r="E110" s="614"/>
      <c r="F110" s="614"/>
      <c r="G110" s="614"/>
      <c r="H110" s="614"/>
      <c r="I110" s="614"/>
      <c r="J110" s="614"/>
      <c r="K110" s="614"/>
      <c r="L110" s="614"/>
    </row>
    <row r="111" spans="2:12" ht="20.100000000000001" hidden="1" customHeight="1" x14ac:dyDescent="0.3">
      <c r="B111" s="614"/>
      <c r="C111" s="1028" t="s">
        <v>1263</v>
      </c>
      <c r="D111" s="1029"/>
      <c r="E111" s="1029"/>
      <c r="F111" s="1029"/>
      <c r="G111" s="1029"/>
      <c r="H111" s="1029"/>
      <c r="I111" s="1029"/>
      <c r="J111" s="1029"/>
      <c r="K111" s="1029"/>
      <c r="L111" s="614"/>
    </row>
    <row r="112" spans="2:12" hidden="1" x14ac:dyDescent="0.25">
      <c r="B112" s="614"/>
      <c r="C112" s="616"/>
      <c r="D112" s="617"/>
      <c r="E112" s="617"/>
      <c r="F112" s="617"/>
      <c r="G112" s="617"/>
      <c r="H112" s="617"/>
      <c r="I112" s="617"/>
      <c r="J112" s="617"/>
      <c r="K112" s="618"/>
      <c r="L112" s="614"/>
    </row>
    <row r="113" spans="2:12" hidden="1" x14ac:dyDescent="0.25">
      <c r="B113" s="614"/>
      <c r="C113" s="619"/>
      <c r="D113" s="620"/>
      <c r="E113" s="620"/>
      <c r="F113" s="620"/>
      <c r="G113" s="620"/>
      <c r="H113" s="620"/>
      <c r="I113" s="620"/>
      <c r="J113" s="620"/>
      <c r="K113" s="621"/>
      <c r="L113" s="614"/>
    </row>
    <row r="114" spans="2:12" hidden="1" x14ac:dyDescent="0.25">
      <c r="B114" s="614"/>
      <c r="C114" s="619"/>
      <c r="D114" s="620"/>
      <c r="E114" s="620"/>
      <c r="F114" s="620"/>
      <c r="G114" s="620"/>
      <c r="H114" s="620"/>
      <c r="I114" s="620"/>
      <c r="J114" s="620"/>
      <c r="K114" s="621"/>
      <c r="L114" s="614"/>
    </row>
    <row r="115" spans="2:12" hidden="1" x14ac:dyDescent="0.25">
      <c r="B115" s="614"/>
      <c r="C115" s="619"/>
      <c r="D115" s="620"/>
      <c r="E115" s="620"/>
      <c r="F115" s="620"/>
      <c r="G115" s="620"/>
      <c r="H115" s="620"/>
      <c r="I115" s="620"/>
      <c r="J115" s="620"/>
      <c r="K115" s="621"/>
      <c r="L115" s="614"/>
    </row>
    <row r="116" spans="2:12" hidden="1" x14ac:dyDescent="0.25">
      <c r="B116" s="614"/>
      <c r="C116" s="619"/>
      <c r="D116" s="620"/>
      <c r="E116" s="620"/>
      <c r="F116" s="620"/>
      <c r="G116" s="620"/>
      <c r="H116" s="620"/>
      <c r="I116" s="620"/>
      <c r="J116" s="620"/>
      <c r="K116" s="621"/>
      <c r="L116" s="614"/>
    </row>
    <row r="117" spans="2:12" hidden="1" x14ac:dyDescent="0.25">
      <c r="B117" s="614"/>
      <c r="C117" s="619"/>
      <c r="D117" s="620"/>
      <c r="E117" s="620"/>
      <c r="F117" s="620"/>
      <c r="G117" s="620"/>
      <c r="H117" s="620"/>
      <c r="I117" s="620"/>
      <c r="J117" s="620"/>
      <c r="K117" s="621"/>
      <c r="L117" s="614"/>
    </row>
    <row r="118" spans="2:12" hidden="1" x14ac:dyDescent="0.25">
      <c r="B118" s="614"/>
      <c r="C118" s="619"/>
      <c r="D118" s="620"/>
      <c r="E118" s="620"/>
      <c r="F118" s="620"/>
      <c r="G118" s="620"/>
      <c r="H118" s="620"/>
      <c r="I118" s="620"/>
      <c r="J118" s="620"/>
      <c r="K118" s="621"/>
      <c r="L118" s="614"/>
    </row>
    <row r="119" spans="2:12" hidden="1" x14ac:dyDescent="0.25">
      <c r="B119" s="614"/>
      <c r="C119" s="619"/>
      <c r="D119" s="620"/>
      <c r="E119" s="620"/>
      <c r="F119" s="620"/>
      <c r="G119" s="620"/>
      <c r="H119" s="620"/>
      <c r="I119" s="620"/>
      <c r="J119" s="620"/>
      <c r="K119" s="621"/>
      <c r="L119" s="614"/>
    </row>
    <row r="120" spans="2:12" hidden="1" x14ac:dyDescent="0.25">
      <c r="B120" s="614"/>
      <c r="C120" s="619"/>
      <c r="D120" s="620"/>
      <c r="E120" s="620"/>
      <c r="F120" s="620"/>
      <c r="G120" s="620"/>
      <c r="H120" s="620"/>
      <c r="I120" s="620"/>
      <c r="J120" s="620"/>
      <c r="K120" s="621"/>
      <c r="L120" s="614"/>
    </row>
    <row r="121" spans="2:12" hidden="1" x14ac:dyDescent="0.25">
      <c r="B121" s="614"/>
      <c r="C121" s="619"/>
      <c r="D121" s="620"/>
      <c r="E121" s="620"/>
      <c r="F121" s="620"/>
      <c r="G121" s="620"/>
      <c r="H121" s="620"/>
      <c r="I121" s="620"/>
      <c r="J121" s="620"/>
      <c r="K121" s="621"/>
      <c r="L121" s="614"/>
    </row>
    <row r="122" spans="2:12" hidden="1" x14ac:dyDescent="0.25">
      <c r="B122" s="614"/>
      <c r="C122" s="619"/>
      <c r="D122" s="620"/>
      <c r="E122" s="620"/>
      <c r="F122" s="620"/>
      <c r="G122" s="620"/>
      <c r="H122" s="620"/>
      <c r="I122" s="620"/>
      <c r="J122" s="620"/>
      <c r="K122" s="621"/>
      <c r="L122" s="614"/>
    </row>
    <row r="123" spans="2:12" hidden="1" x14ac:dyDescent="0.25">
      <c r="B123" s="614"/>
      <c r="C123" s="619"/>
      <c r="D123" s="620"/>
      <c r="E123" s="620"/>
      <c r="F123" s="620"/>
      <c r="G123" s="620"/>
      <c r="H123" s="620"/>
      <c r="I123" s="620"/>
      <c r="J123" s="620"/>
      <c r="K123" s="621"/>
      <c r="L123" s="614"/>
    </row>
    <row r="124" spans="2:12" hidden="1" x14ac:dyDescent="0.25">
      <c r="B124" s="614"/>
      <c r="C124" s="619"/>
      <c r="D124" s="620"/>
      <c r="E124" s="620"/>
      <c r="F124" s="620"/>
      <c r="G124" s="620"/>
      <c r="H124" s="620"/>
      <c r="I124" s="620"/>
      <c r="J124" s="620"/>
      <c r="K124" s="621"/>
      <c r="L124" s="614"/>
    </row>
    <row r="125" spans="2:12" hidden="1" x14ac:dyDescent="0.25">
      <c r="B125" s="614"/>
      <c r="C125" s="619"/>
      <c r="D125" s="620"/>
      <c r="E125" s="620"/>
      <c r="F125" s="620"/>
      <c r="G125" s="620"/>
      <c r="H125" s="620"/>
      <c r="I125" s="620"/>
      <c r="J125" s="620"/>
      <c r="K125" s="621"/>
      <c r="L125" s="614"/>
    </row>
    <row r="126" spans="2:12" hidden="1" x14ac:dyDescent="0.25">
      <c r="B126" s="614"/>
      <c r="C126" s="619"/>
      <c r="D126" s="620"/>
      <c r="E126" s="620"/>
      <c r="F126" s="620"/>
      <c r="G126" s="620"/>
      <c r="H126" s="620"/>
      <c r="I126" s="620"/>
      <c r="J126" s="620"/>
      <c r="K126" s="621"/>
      <c r="L126" s="614"/>
    </row>
    <row r="127" spans="2:12" hidden="1" x14ac:dyDescent="0.25">
      <c r="B127" s="614"/>
      <c r="C127" s="619"/>
      <c r="D127" s="620"/>
      <c r="E127" s="620"/>
      <c r="F127" s="620"/>
      <c r="G127" s="620"/>
      <c r="H127" s="620"/>
      <c r="I127" s="620"/>
      <c r="J127" s="620"/>
      <c r="K127" s="621"/>
      <c r="L127" s="614"/>
    </row>
    <row r="128" spans="2:12" hidden="1" x14ac:dyDescent="0.25">
      <c r="B128" s="614"/>
      <c r="C128" s="622"/>
      <c r="D128" s="623"/>
      <c r="E128" s="623"/>
      <c r="F128" s="623"/>
      <c r="G128" s="623"/>
      <c r="H128" s="623"/>
      <c r="I128" s="623"/>
      <c r="J128" s="623"/>
      <c r="K128" s="624"/>
      <c r="L128" s="614"/>
    </row>
    <row r="129" spans="2:12" hidden="1" x14ac:dyDescent="0.25">
      <c r="B129" s="614"/>
      <c r="C129" s="614"/>
      <c r="D129" s="614"/>
      <c r="E129" s="614"/>
      <c r="F129" s="614"/>
      <c r="G129" s="614"/>
      <c r="H129" s="614"/>
      <c r="I129" s="614"/>
      <c r="J129" s="614"/>
      <c r="K129" s="614"/>
      <c r="L129" s="614"/>
    </row>
  </sheetData>
  <sheetProtection formatColumns="0"/>
  <mergeCells count="25">
    <mergeCell ref="N14:N15"/>
    <mergeCell ref="M27:M28"/>
    <mergeCell ref="C23:L23"/>
    <mergeCell ref="C36:L36"/>
    <mergeCell ref="C111:K111"/>
    <mergeCell ref="C91:K91"/>
    <mergeCell ref="C71:K71"/>
    <mergeCell ref="D41:D42"/>
    <mergeCell ref="E41:I41"/>
    <mergeCell ref="C27:C28"/>
    <mergeCell ref="D27:D28"/>
    <mergeCell ref="E27:E28"/>
    <mergeCell ref="F27:F28"/>
    <mergeCell ref="C67:K67"/>
    <mergeCell ref="G27:G28"/>
    <mergeCell ref="H27:L27"/>
    <mergeCell ref="C41:C42"/>
    <mergeCell ref="C47:I47"/>
    <mergeCell ref="C10:M10"/>
    <mergeCell ref="C14:C15"/>
    <mergeCell ref="D14:D15"/>
    <mergeCell ref="E14:E15"/>
    <mergeCell ref="F14:F15"/>
    <mergeCell ref="G14:G15"/>
    <mergeCell ref="H14:M14"/>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&amp;N&amp;C&amp;1#&amp;"Calibri"&amp;10&amp;K000000Classification: Confidential</oddFooter>
  </headerFooter>
  <rowBreaks count="3" manualBreakCount="3">
    <brk id="33" max="17" man="1"/>
    <brk id="63" max="17" man="1"/>
    <brk id="109"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Z76"/>
  <sheetViews>
    <sheetView showGridLines="0" zoomScaleNormal="100" workbookViewId="0"/>
  </sheetViews>
  <sheetFormatPr defaultRowHeight="15" x14ac:dyDescent="0.25"/>
  <cols>
    <col min="1" max="1" width="2" style="2" customWidth="1"/>
    <col min="2" max="2" width="4.28515625" style="2" customWidth="1"/>
    <col min="3" max="3" width="35.140625" style="2" customWidth="1"/>
    <col min="4" max="13" width="18" style="2" customWidth="1"/>
    <col min="14" max="26" width="10.42578125" style="2" hidden="1" customWidth="1"/>
    <col min="27" max="27" width="0" hidden="1" customWidth="1"/>
  </cols>
  <sheetData>
    <row r="1" spans="1:13" s="19" customFormat="1" ht="16.5" x14ac:dyDescent="0.3">
      <c r="A1" s="3"/>
    </row>
    <row r="2" spans="1:13" s="19" customFormat="1" ht="16.5" x14ac:dyDescent="0.3">
      <c r="A2" s="3"/>
    </row>
    <row r="3" spans="1:13" s="19" customFormat="1" ht="16.5" x14ac:dyDescent="0.3">
      <c r="A3" s="3"/>
    </row>
    <row r="4" spans="1:13" s="19" customFormat="1" ht="20.25" x14ac:dyDescent="0.35">
      <c r="A4" s="3"/>
      <c r="B4" s="199"/>
      <c r="C4" s="207" t="s">
        <v>49</v>
      </c>
      <c r="D4" s="200"/>
      <c r="E4" s="200"/>
      <c r="F4" s="200"/>
      <c r="G4" s="146"/>
      <c r="H4" s="200"/>
      <c r="I4" s="208"/>
      <c r="J4" s="208"/>
      <c r="K4" s="208"/>
      <c r="L4" s="146" t="s">
        <v>73</v>
      </c>
      <c r="M4" s="147" t="str">
        <f>'010'!E8</f>
        <v>1234</v>
      </c>
    </row>
    <row r="5" spans="1:13" s="19" customFormat="1" ht="16.5" x14ac:dyDescent="0.3">
      <c r="A5" s="3"/>
      <c r="B5" s="201"/>
      <c r="C5" s="201"/>
      <c r="D5" s="202"/>
      <c r="E5" s="202"/>
      <c r="F5" s="202"/>
      <c r="G5" s="203"/>
      <c r="H5" s="202"/>
    </row>
    <row r="6" spans="1:13" s="19" customFormat="1" ht="17.25" x14ac:dyDescent="0.3">
      <c r="A6" s="3"/>
      <c r="B6" s="201"/>
      <c r="C6" s="204" t="s">
        <v>1324</v>
      </c>
      <c r="D6" s="200"/>
      <c r="E6" s="200"/>
      <c r="F6" s="200"/>
      <c r="G6" s="146"/>
      <c r="H6" s="200"/>
      <c r="I6" s="208"/>
      <c r="J6" s="208"/>
      <c r="K6" s="208"/>
      <c r="L6" s="208"/>
    </row>
    <row r="7" spans="1:13" s="19" customFormat="1" ht="17.25" x14ac:dyDescent="0.3">
      <c r="A7" s="3"/>
      <c r="B7" s="201"/>
      <c r="C7" s="96"/>
      <c r="D7" s="202"/>
      <c r="E7" s="202"/>
      <c r="F7" s="202"/>
      <c r="G7" s="203"/>
      <c r="H7" s="202"/>
      <c r="I7" s="95"/>
      <c r="J7" s="95"/>
      <c r="K7" s="95"/>
      <c r="L7" s="95"/>
    </row>
    <row r="8" spans="1:13" s="19" customFormat="1" ht="17.25" x14ac:dyDescent="0.3">
      <c r="B8" s="201"/>
      <c r="C8" s="209" t="s">
        <v>230</v>
      </c>
      <c r="D8" s="210"/>
      <c r="E8" s="210"/>
      <c r="F8" s="210"/>
      <c r="G8" s="211"/>
      <c r="H8" s="210"/>
      <c r="I8" s="212"/>
      <c r="J8" s="212"/>
      <c r="K8" s="212"/>
      <c r="L8" s="212"/>
    </row>
    <row r="9" spans="1:13" s="19" customFormat="1" ht="16.5" x14ac:dyDescent="0.3"/>
    <row r="10" spans="1:13" s="19" customFormat="1" ht="188.25" customHeight="1" x14ac:dyDescent="0.3">
      <c r="C10" s="1222" t="s">
        <v>3493</v>
      </c>
      <c r="D10" s="1223"/>
      <c r="E10" s="1223"/>
      <c r="F10" s="1223"/>
      <c r="G10" s="1223"/>
      <c r="H10" s="1223"/>
      <c r="I10" s="1223"/>
      <c r="J10" s="1223"/>
      <c r="K10" s="1223"/>
      <c r="L10" s="1224"/>
      <c r="M10" s="762"/>
    </row>
    <row r="11" spans="1:13" s="19" customFormat="1" ht="12.75" customHeight="1" x14ac:dyDescent="0.3"/>
    <row r="12" spans="1:13" s="19" customFormat="1" ht="17.25" x14ac:dyDescent="0.3">
      <c r="C12" s="213" t="s">
        <v>231</v>
      </c>
    </row>
    <row r="14" spans="1:13" s="19" customFormat="1" ht="38.25" customHeight="1" x14ac:dyDescent="0.3">
      <c r="C14" s="997" t="s">
        <v>232</v>
      </c>
      <c r="D14" s="995" t="s">
        <v>233</v>
      </c>
      <c r="E14" s="995" t="s">
        <v>234</v>
      </c>
      <c r="F14" s="995" t="s">
        <v>235</v>
      </c>
      <c r="G14" s="1000" t="s">
        <v>236</v>
      </c>
      <c r="H14" s="1040" t="s">
        <v>237</v>
      </c>
      <c r="I14" s="1041"/>
      <c r="J14" s="1041"/>
      <c r="K14" s="1041"/>
      <c r="L14" s="1042"/>
      <c r="M14" s="422" t="s">
        <v>1219</v>
      </c>
    </row>
    <row r="15" spans="1:13" s="19" customFormat="1" ht="16.5" x14ac:dyDescent="0.3">
      <c r="C15" s="998"/>
      <c r="D15" s="1038"/>
      <c r="E15" s="1038"/>
      <c r="F15" s="1038"/>
      <c r="G15" s="1039"/>
      <c r="H15" s="205" t="s">
        <v>123</v>
      </c>
      <c r="I15" s="205" t="s">
        <v>124</v>
      </c>
      <c r="J15" s="205" t="s">
        <v>125</v>
      </c>
      <c r="K15" s="205" t="s">
        <v>126</v>
      </c>
      <c r="L15" s="205" t="s">
        <v>128</v>
      </c>
      <c r="M15" s="205" t="s">
        <v>128</v>
      </c>
    </row>
    <row r="16" spans="1:13" s="19" customFormat="1" ht="16.5" x14ac:dyDescent="0.3">
      <c r="C16" s="999"/>
      <c r="D16" s="366" t="s">
        <v>88</v>
      </c>
      <c r="E16" s="366" t="s">
        <v>89</v>
      </c>
      <c r="F16" s="366" t="s">
        <v>99</v>
      </c>
      <c r="G16" s="366" t="s">
        <v>100</v>
      </c>
      <c r="H16" s="205" t="s">
        <v>101</v>
      </c>
      <c r="I16" s="205" t="s">
        <v>102</v>
      </c>
      <c r="J16" s="205" t="s">
        <v>103</v>
      </c>
      <c r="K16" s="205" t="s">
        <v>104</v>
      </c>
      <c r="L16" s="205" t="s">
        <v>105</v>
      </c>
      <c r="M16" s="205" t="s">
        <v>1222</v>
      </c>
    </row>
    <row r="17" spans="1:26" s="19" customFormat="1" ht="39.950000000000003" customHeight="1" x14ac:dyDescent="0.3">
      <c r="C17" s="216" t="s">
        <v>3257</v>
      </c>
      <c r="D17" s="487" t="s">
        <v>1357</v>
      </c>
      <c r="E17" s="354">
        <v>0</v>
      </c>
      <c r="F17" s="487" t="s">
        <v>1359</v>
      </c>
      <c r="G17" s="487" t="s">
        <v>1360</v>
      </c>
      <c r="H17" s="354">
        <v>0</v>
      </c>
      <c r="I17" s="354" t="s">
        <v>2153</v>
      </c>
      <c r="J17" s="354" t="s">
        <v>2154</v>
      </c>
      <c r="K17" s="354" t="s">
        <v>2155</v>
      </c>
      <c r="L17" s="485" t="s">
        <v>2156</v>
      </c>
      <c r="M17" s="372"/>
      <c r="N17" s="217">
        <f>E17</f>
        <v>0</v>
      </c>
      <c r="O17" s="134">
        <f t="shared" ref="O17:S19" si="0">H17</f>
        <v>0</v>
      </c>
      <c r="P17" s="134" t="str">
        <f t="shared" si="0"/>
        <v>w: if &lt; 50th</v>
      </c>
      <c r="Q17" s="134" t="str">
        <f t="shared" si="0"/>
        <v>w: if &lt; 75th</v>
      </c>
      <c r="R17" s="134" t="str">
        <f t="shared" si="0"/>
        <v>w: if &lt; 90th</v>
      </c>
      <c r="S17" s="134" t="str">
        <f t="shared" si="0"/>
        <v>w: if &lt; 95th
w: if &lt; A &amp; C = No</v>
      </c>
      <c r="Z17" s="134" t="str">
        <f>D17</f>
        <v>500.1(Row#)A</v>
      </c>
    </row>
    <row r="18" spans="1:26" s="19" customFormat="1" ht="39.950000000000003" hidden="1" customHeight="1" x14ac:dyDescent="0.3">
      <c r="C18" s="216" t="s">
        <v>1786</v>
      </c>
      <c r="D18" s="487" t="s">
        <v>1357</v>
      </c>
      <c r="E18" s="354">
        <v>0</v>
      </c>
      <c r="F18" s="487" t="s">
        <v>1359</v>
      </c>
      <c r="G18" s="487" t="s">
        <v>1360</v>
      </c>
      <c r="H18" s="354">
        <v>0</v>
      </c>
      <c r="I18" s="354" t="s">
        <v>2153</v>
      </c>
      <c r="J18" s="354" t="s">
        <v>2154</v>
      </c>
      <c r="K18" s="354" t="s">
        <v>2155</v>
      </c>
      <c r="L18" s="485" t="s">
        <v>2156</v>
      </c>
      <c r="M18" s="372"/>
      <c r="N18" s="217">
        <f>E18</f>
        <v>0</v>
      </c>
      <c r="O18" s="134">
        <f t="shared" si="0"/>
        <v>0</v>
      </c>
      <c r="P18" s="134" t="str">
        <f t="shared" si="0"/>
        <v>w: if &lt; 50th</v>
      </c>
      <c r="Q18" s="134" t="str">
        <f t="shared" si="0"/>
        <v>w: if &lt; 75th</v>
      </c>
      <c r="R18" s="134" t="str">
        <f t="shared" si="0"/>
        <v>w: if &lt; 90th</v>
      </c>
      <c r="S18" s="134" t="str">
        <f t="shared" si="0"/>
        <v>w: if &lt; 95th
w: if &lt; A &amp; C = No</v>
      </c>
      <c r="Z18" s="134" t="str">
        <f>D18</f>
        <v>500.1(Row#)A</v>
      </c>
    </row>
    <row r="19" spans="1:26" s="19" customFormat="1" ht="39.950000000000003" customHeight="1" x14ac:dyDescent="0.3">
      <c r="C19" s="218" t="s">
        <v>239</v>
      </c>
      <c r="D19" s="487" t="s">
        <v>1801</v>
      </c>
      <c r="E19" s="354">
        <v>0</v>
      </c>
      <c r="F19" s="487" t="s">
        <v>1810</v>
      </c>
      <c r="G19" s="487" t="s">
        <v>1811</v>
      </c>
      <c r="H19" s="354">
        <v>0</v>
      </c>
      <c r="I19" s="354" t="s">
        <v>2153</v>
      </c>
      <c r="J19" s="354" t="s">
        <v>2154</v>
      </c>
      <c r="K19" s="354" t="s">
        <v>2155</v>
      </c>
      <c r="L19" s="485" t="s">
        <v>2156</v>
      </c>
      <c r="M19" s="372"/>
      <c r="N19" s="217">
        <f>E19</f>
        <v>0</v>
      </c>
      <c r="O19" s="134">
        <f t="shared" si="0"/>
        <v>0</v>
      </c>
      <c r="P19" s="134" t="str">
        <f t="shared" si="0"/>
        <v>w: if &lt; 50th</v>
      </c>
      <c r="Q19" s="134" t="str">
        <f t="shared" si="0"/>
        <v>w: if &lt; 75th</v>
      </c>
      <c r="R19" s="134" t="str">
        <f t="shared" si="0"/>
        <v>w: if &lt; 90th</v>
      </c>
      <c r="S19" s="134" t="str">
        <f t="shared" si="0"/>
        <v>w: if &lt; 95th
w: if &lt; A &amp; C = No</v>
      </c>
      <c r="Z19" s="134" t="str">
        <f>D19</f>
        <v>500.1 A All other</v>
      </c>
    </row>
    <row r="20" spans="1:26" s="19" customFormat="1" ht="49.5" customHeight="1" x14ac:dyDescent="0.3">
      <c r="C20" s="467" t="s">
        <v>93</v>
      </c>
      <c r="D20" s="487" t="s">
        <v>1361</v>
      </c>
      <c r="E20" s="506" t="s">
        <v>2188</v>
      </c>
      <c r="F20" s="468"/>
      <c r="G20" s="468"/>
      <c r="H20" s="354" t="s">
        <v>1114</v>
      </c>
      <c r="I20" s="354" t="s">
        <v>2153</v>
      </c>
      <c r="J20" s="354" t="s">
        <v>2154</v>
      </c>
      <c r="K20" s="354" t="s">
        <v>2155</v>
      </c>
      <c r="L20" s="559" t="s">
        <v>2413</v>
      </c>
      <c r="M20" s="506" t="s">
        <v>2152</v>
      </c>
      <c r="T20" s="134" t="str">
        <f>E20</f>
        <v>= SUM(B)
v: if &lt;&gt; 313.3 H1 + 313.3 H4</v>
      </c>
      <c r="U20" s="134" t="str">
        <f>H20</f>
        <v>w: if &lt; B Total</v>
      </c>
      <c r="V20" s="134" t="str">
        <f>I20</f>
        <v>w: if &lt; 50th</v>
      </c>
      <c r="W20" s="134" t="str">
        <f>J20</f>
        <v>w: if &lt; 75th</v>
      </c>
      <c r="X20" s="134" t="str">
        <f>K20</f>
        <v>w: if &lt; 90th</v>
      </c>
      <c r="Y20" s="134" t="str">
        <f>L20</f>
        <v>w: if &lt; 95th
v: if&lt;&gt; I(i) Total
w: if &lt; A</v>
      </c>
    </row>
    <row r="21" spans="1:26" s="19" customFormat="1" ht="16.5" x14ac:dyDescent="0.3">
      <c r="D21" s="384"/>
      <c r="E21" s="384"/>
    </row>
    <row r="22" spans="1:26" s="19" customFormat="1" ht="17.25" x14ac:dyDescent="0.3">
      <c r="C22" s="68" t="s">
        <v>240</v>
      </c>
    </row>
    <row r="23" spans="1:26" s="19" customFormat="1" ht="16.5" x14ac:dyDescent="0.3"/>
    <row r="24" spans="1:26" s="19" customFormat="1" ht="58.5" customHeight="1" x14ac:dyDescent="0.3">
      <c r="C24" s="982" t="s">
        <v>14</v>
      </c>
      <c r="D24" s="983"/>
      <c r="E24" s="983"/>
      <c r="F24" s="983"/>
      <c r="G24" s="983"/>
      <c r="H24" s="983"/>
      <c r="I24" s="983"/>
      <c r="J24" s="983"/>
      <c r="K24" s="983"/>
      <c r="L24" s="984"/>
    </row>
    <row r="25" spans="1:26" s="19" customFormat="1" ht="16.5" x14ac:dyDescent="0.3"/>
    <row r="26" spans="1:26" s="19" customFormat="1" ht="16.5" hidden="1" x14ac:dyDescent="0.3">
      <c r="B26" s="583"/>
      <c r="C26" s="583"/>
      <c r="D26" s="583"/>
      <c r="E26" s="583"/>
      <c r="F26" s="583"/>
      <c r="G26" s="583"/>
      <c r="H26" s="583"/>
      <c r="I26" s="583"/>
      <c r="J26" s="583"/>
      <c r="K26" s="583"/>
      <c r="L26" s="583"/>
      <c r="M26" s="583"/>
    </row>
    <row r="27" spans="1:26" ht="17.25" hidden="1" x14ac:dyDescent="0.3">
      <c r="B27" s="614"/>
      <c r="C27" s="580" t="s">
        <v>241</v>
      </c>
      <c r="D27" s="578"/>
      <c r="E27" s="578"/>
      <c r="F27" s="578"/>
      <c r="G27" s="579"/>
      <c r="H27" s="578"/>
      <c r="I27" s="583"/>
      <c r="J27" s="583"/>
      <c r="K27" s="583"/>
      <c r="L27" s="583"/>
      <c r="M27" s="614"/>
    </row>
    <row r="28" spans="1:26" ht="16.5" hidden="1" x14ac:dyDescent="0.3">
      <c r="B28" s="614"/>
      <c r="C28" s="583"/>
      <c r="D28" s="583"/>
      <c r="E28" s="583"/>
      <c r="F28" s="583"/>
      <c r="G28" s="583"/>
      <c r="H28" s="583"/>
      <c r="I28" s="583"/>
      <c r="J28" s="583"/>
      <c r="K28" s="583"/>
      <c r="L28" s="583"/>
      <c r="M28" s="614"/>
    </row>
    <row r="29" spans="1:26" ht="123" hidden="1" customHeight="1" x14ac:dyDescent="0.25">
      <c r="B29" s="614"/>
      <c r="C29" s="1003" t="s">
        <v>261</v>
      </c>
      <c r="D29" s="1004"/>
      <c r="E29" s="1004"/>
      <c r="F29" s="1004"/>
      <c r="G29" s="1004"/>
      <c r="H29" s="1004"/>
      <c r="I29" s="1004"/>
      <c r="J29" s="1004"/>
      <c r="K29" s="1004"/>
      <c r="L29" s="1005"/>
      <c r="M29" s="614"/>
    </row>
    <row r="30" spans="1:26" ht="16.5" hidden="1" x14ac:dyDescent="0.3">
      <c r="A30" s="19"/>
      <c r="B30" s="614"/>
      <c r="C30" s="583"/>
      <c r="D30" s="583"/>
      <c r="E30" s="583"/>
      <c r="F30" s="583"/>
      <c r="G30" s="583"/>
      <c r="H30" s="583"/>
      <c r="I30" s="583"/>
      <c r="J30" s="583"/>
      <c r="K30" s="583"/>
      <c r="L30" s="583"/>
      <c r="M30" s="614"/>
    </row>
    <row r="31" spans="1:26" ht="17.25" hidden="1" x14ac:dyDescent="0.3">
      <c r="A31" s="19"/>
      <c r="B31" s="614"/>
      <c r="C31" s="584" t="s">
        <v>231</v>
      </c>
      <c r="D31" s="583"/>
      <c r="E31" s="583"/>
      <c r="F31" s="583"/>
      <c r="G31" s="583"/>
      <c r="H31" s="583"/>
      <c r="I31" s="583"/>
      <c r="J31" s="583"/>
      <c r="K31" s="583"/>
      <c r="L31" s="583"/>
      <c r="M31" s="614"/>
    </row>
    <row r="32" spans="1:26" ht="16.5" hidden="1" x14ac:dyDescent="0.3">
      <c r="A32" s="19"/>
      <c r="B32" s="614"/>
      <c r="C32" s="614"/>
      <c r="D32" s="614"/>
      <c r="E32" s="614"/>
      <c r="F32" s="614"/>
      <c r="G32" s="614"/>
      <c r="H32" s="614"/>
      <c r="I32" s="614"/>
      <c r="J32" s="614"/>
      <c r="K32" s="614"/>
      <c r="L32" s="614"/>
      <c r="M32" s="614"/>
    </row>
    <row r="33" spans="1:13" ht="16.5" hidden="1" x14ac:dyDescent="0.3">
      <c r="A33" s="19"/>
      <c r="B33" s="614"/>
      <c r="C33" s="1043" t="s">
        <v>243</v>
      </c>
      <c r="D33" s="1044"/>
      <c r="E33" s="1047" t="s">
        <v>232</v>
      </c>
      <c r="F33" s="1048"/>
      <c r="G33" s="1049"/>
      <c r="H33" s="1050" t="s">
        <v>244</v>
      </c>
      <c r="I33" s="1051"/>
      <c r="J33" s="585"/>
      <c r="K33" s="620"/>
      <c r="L33" s="625"/>
      <c r="M33" s="614"/>
    </row>
    <row r="34" spans="1:13" ht="25.5" hidden="1" customHeight="1" x14ac:dyDescent="0.3">
      <c r="A34" s="19"/>
      <c r="B34" s="614"/>
      <c r="C34" s="1045" t="s">
        <v>245</v>
      </c>
      <c r="D34" s="1046"/>
      <c r="E34" s="989" t="s">
        <v>1380</v>
      </c>
      <c r="F34" s="990"/>
      <c r="G34" s="991"/>
      <c r="H34" s="985" t="s">
        <v>1381</v>
      </c>
      <c r="I34" s="986"/>
      <c r="J34" s="626"/>
      <c r="K34" s="620"/>
      <c r="L34" s="620"/>
      <c r="M34" s="614"/>
    </row>
    <row r="35" spans="1:13" ht="25.5" hidden="1" customHeight="1" x14ac:dyDescent="0.3">
      <c r="A35" s="217" t="str">
        <f>IFERROR(INDEX(#REF!,MATCH(LARGE($N:$N,1),$N:$N,0)),"")</f>
        <v/>
      </c>
      <c r="B35" s="614"/>
      <c r="C35" s="1045" t="s">
        <v>246</v>
      </c>
      <c r="D35" s="1046"/>
      <c r="E35" s="992" t="s">
        <v>1382</v>
      </c>
      <c r="F35" s="993"/>
      <c r="G35" s="994"/>
      <c r="H35" s="985" t="s">
        <v>1383</v>
      </c>
      <c r="I35" s="986"/>
      <c r="J35" s="626"/>
      <c r="K35" s="620"/>
      <c r="L35" s="620"/>
      <c r="M35" s="614"/>
    </row>
    <row r="36" spans="1:13" ht="25.5" hidden="1" customHeight="1" x14ac:dyDescent="0.3">
      <c r="A36" s="19"/>
      <c r="B36" s="614"/>
      <c r="C36" s="1045" t="s">
        <v>247</v>
      </c>
      <c r="D36" s="1046"/>
      <c r="E36" s="992" t="s">
        <v>1384</v>
      </c>
      <c r="F36" s="993"/>
      <c r="G36" s="994"/>
      <c r="H36" s="985" t="s">
        <v>1385</v>
      </c>
      <c r="I36" s="986"/>
      <c r="J36" s="626"/>
      <c r="K36" s="620"/>
      <c r="L36" s="620"/>
      <c r="M36" s="614"/>
    </row>
    <row r="37" spans="1:13" ht="16.5" hidden="1" x14ac:dyDescent="0.3">
      <c r="A37" s="19"/>
      <c r="B37" s="614"/>
      <c r="C37" s="576"/>
      <c r="D37" s="576"/>
      <c r="E37" s="576"/>
      <c r="F37" s="576"/>
      <c r="G37" s="576"/>
      <c r="H37" s="576"/>
      <c r="I37" s="576"/>
      <c r="J37" s="577"/>
      <c r="K37" s="577"/>
      <c r="L37" s="577"/>
      <c r="M37" s="614"/>
    </row>
    <row r="38" spans="1:13" ht="16.5" hidden="1" x14ac:dyDescent="0.3">
      <c r="A38" s="19"/>
      <c r="B38" s="614"/>
      <c r="C38" s="576"/>
      <c r="D38" s="576"/>
      <c r="E38" s="576"/>
      <c r="F38" s="576"/>
      <c r="G38" s="576"/>
      <c r="H38" s="576"/>
      <c r="I38" s="576"/>
      <c r="J38" s="576"/>
      <c r="K38" s="576"/>
      <c r="L38" s="576"/>
      <c r="M38" s="614"/>
    </row>
    <row r="39" spans="1:13" s="19" customFormat="1" ht="9.9499999999999993" hidden="1" customHeight="1" x14ac:dyDescent="0.3">
      <c r="B39" s="583"/>
      <c r="C39" s="975" t="s">
        <v>248</v>
      </c>
      <c r="D39" s="976"/>
      <c r="E39" s="976"/>
      <c r="F39" s="976"/>
      <c r="G39" s="976"/>
      <c r="H39" s="976"/>
      <c r="I39" s="977"/>
      <c r="J39" s="588"/>
      <c r="K39" s="589"/>
      <c r="L39" s="589"/>
      <c r="M39" s="589"/>
    </row>
    <row r="40" spans="1:13" s="19" customFormat="1" ht="9.9499999999999993" hidden="1" customHeight="1" x14ac:dyDescent="0.3">
      <c r="B40" s="583"/>
      <c r="C40" s="978"/>
      <c r="D40" s="979"/>
      <c r="E40" s="979"/>
      <c r="F40" s="979"/>
      <c r="G40" s="979"/>
      <c r="H40" s="979"/>
      <c r="I40" s="980"/>
      <c r="J40" s="590"/>
      <c r="K40" s="587"/>
      <c r="L40" s="587"/>
      <c r="M40" s="587"/>
    </row>
    <row r="41" spans="1:13" s="19" customFormat="1" ht="20.100000000000001" hidden="1" customHeight="1" x14ac:dyDescent="0.3">
      <c r="B41" s="583"/>
      <c r="C41" s="975" t="s">
        <v>245</v>
      </c>
      <c r="D41" s="976"/>
      <c r="E41" s="591" t="s">
        <v>106</v>
      </c>
      <c r="F41" s="591" t="s">
        <v>148</v>
      </c>
      <c r="G41" s="591" t="s">
        <v>149</v>
      </c>
      <c r="H41" s="591" t="s">
        <v>174</v>
      </c>
      <c r="I41" s="591" t="s">
        <v>175</v>
      </c>
      <c r="J41" s="587"/>
      <c r="K41" s="587"/>
      <c r="L41" s="587"/>
      <c r="M41" s="587"/>
    </row>
    <row r="42" spans="1:13" s="19" customFormat="1" ht="20.100000000000001" hidden="1" customHeight="1" x14ac:dyDescent="0.3">
      <c r="B42" s="583"/>
      <c r="C42" s="978"/>
      <c r="D42" s="979"/>
      <c r="E42" s="592" t="s">
        <v>123</v>
      </c>
      <c r="F42" s="593" t="s">
        <v>124</v>
      </c>
      <c r="G42" s="593" t="s">
        <v>125</v>
      </c>
      <c r="H42" s="593" t="s">
        <v>126</v>
      </c>
      <c r="I42" s="594" t="s">
        <v>128</v>
      </c>
      <c r="J42" s="587"/>
      <c r="K42" s="587"/>
      <c r="L42" s="587"/>
      <c r="M42" s="587"/>
    </row>
    <row r="43" spans="1:13" s="19" customFormat="1" ht="24.95" hidden="1" customHeight="1" x14ac:dyDescent="0.3">
      <c r="B43" s="583"/>
      <c r="C43" s="595">
        <v>1</v>
      </c>
      <c r="D43" s="581" t="s">
        <v>123</v>
      </c>
      <c r="E43" s="596" t="s">
        <v>1128</v>
      </c>
      <c r="F43" s="627"/>
      <c r="G43" s="627"/>
      <c r="H43" s="627"/>
      <c r="I43" s="628"/>
      <c r="J43" s="587"/>
      <c r="K43" s="587"/>
      <c r="L43" s="587"/>
      <c r="M43" s="587"/>
    </row>
    <row r="44" spans="1:13" s="19" customFormat="1" ht="24.95" hidden="1" customHeight="1" x14ac:dyDescent="0.3">
      <c r="B44" s="583"/>
      <c r="C44" s="595">
        <v>2</v>
      </c>
      <c r="D44" s="581" t="s">
        <v>124</v>
      </c>
      <c r="E44" s="627"/>
      <c r="F44" s="596" t="s">
        <v>1129</v>
      </c>
      <c r="G44" s="627"/>
      <c r="H44" s="627"/>
      <c r="I44" s="628"/>
      <c r="J44" s="587"/>
      <c r="K44" s="587"/>
      <c r="L44" s="587"/>
      <c r="M44" s="587"/>
    </row>
    <row r="45" spans="1:13" s="19" customFormat="1" ht="24.95" hidden="1" customHeight="1" x14ac:dyDescent="0.3">
      <c r="B45" s="583"/>
      <c r="C45" s="595">
        <v>3</v>
      </c>
      <c r="D45" s="581" t="s">
        <v>125</v>
      </c>
      <c r="E45" s="627"/>
      <c r="F45" s="627"/>
      <c r="G45" s="596" t="s">
        <v>1130</v>
      </c>
      <c r="H45" s="627"/>
      <c r="I45" s="628"/>
      <c r="J45" s="587"/>
      <c r="K45" s="587"/>
      <c r="L45" s="587"/>
      <c r="M45" s="587"/>
    </row>
    <row r="46" spans="1:13" s="19" customFormat="1" ht="24.95" hidden="1" customHeight="1" x14ac:dyDescent="0.3">
      <c r="B46" s="583"/>
      <c r="C46" s="595">
        <v>4</v>
      </c>
      <c r="D46" s="581" t="s">
        <v>126</v>
      </c>
      <c r="E46" s="627"/>
      <c r="F46" s="627"/>
      <c r="G46" s="627"/>
      <c r="H46" s="596" t="s">
        <v>1131</v>
      </c>
      <c r="I46" s="628"/>
      <c r="J46" s="587"/>
      <c r="K46" s="587"/>
      <c r="L46" s="587"/>
      <c r="M46" s="587"/>
    </row>
    <row r="47" spans="1:13" s="19" customFormat="1" ht="24.95" hidden="1" customHeight="1" x14ac:dyDescent="0.3">
      <c r="B47" s="583"/>
      <c r="C47" s="595">
        <v>5</v>
      </c>
      <c r="D47" s="581" t="s">
        <v>128</v>
      </c>
      <c r="E47" s="627"/>
      <c r="F47" s="627"/>
      <c r="G47" s="627"/>
      <c r="H47" s="627"/>
      <c r="I47" s="596" t="s">
        <v>1132</v>
      </c>
      <c r="J47" s="599"/>
      <c r="K47" s="599"/>
      <c r="L47" s="599"/>
      <c r="M47" s="599"/>
    </row>
    <row r="48" spans="1:13" ht="16.5" hidden="1" x14ac:dyDescent="0.3">
      <c r="A48" s="19"/>
      <c r="B48" s="614"/>
      <c r="C48" s="576"/>
      <c r="D48" s="576"/>
      <c r="E48" s="576"/>
      <c r="F48" s="576"/>
      <c r="G48" s="576"/>
      <c r="H48" s="576"/>
      <c r="I48" s="576"/>
      <c r="J48" s="576"/>
      <c r="K48" s="576"/>
      <c r="L48" s="576"/>
      <c r="M48" s="614"/>
    </row>
    <row r="49" spans="1:13" ht="16.5" hidden="1" x14ac:dyDescent="0.3">
      <c r="A49" s="19"/>
      <c r="B49" s="614"/>
      <c r="C49" s="576"/>
      <c r="D49" s="576"/>
      <c r="E49" s="576"/>
      <c r="F49" s="576"/>
      <c r="G49" s="576"/>
      <c r="H49" s="576"/>
      <c r="I49" s="576"/>
      <c r="J49" s="576"/>
      <c r="K49" s="576"/>
      <c r="L49" s="576"/>
      <c r="M49" s="614"/>
    </row>
    <row r="50" spans="1:13" s="19" customFormat="1" ht="9.9499999999999993" hidden="1" customHeight="1" x14ac:dyDescent="0.3">
      <c r="B50" s="583"/>
      <c r="C50" s="975" t="s">
        <v>248</v>
      </c>
      <c r="D50" s="976"/>
      <c r="E50" s="976"/>
      <c r="F50" s="976"/>
      <c r="G50" s="976"/>
      <c r="H50" s="976"/>
      <c r="I50" s="977"/>
      <c r="J50" s="601"/>
      <c r="K50" s="577"/>
      <c r="L50" s="577"/>
      <c r="M50" s="583"/>
    </row>
    <row r="51" spans="1:13" s="19" customFormat="1" ht="9.9499999999999993" hidden="1" customHeight="1" x14ac:dyDescent="0.3">
      <c r="B51" s="583"/>
      <c r="C51" s="978"/>
      <c r="D51" s="979"/>
      <c r="E51" s="979"/>
      <c r="F51" s="979"/>
      <c r="G51" s="979"/>
      <c r="H51" s="979"/>
      <c r="I51" s="980"/>
      <c r="J51" s="601"/>
      <c r="K51" s="577"/>
      <c r="L51" s="577"/>
      <c r="M51" s="583"/>
    </row>
    <row r="52" spans="1:13" s="19" customFormat="1" ht="20.100000000000001" hidden="1" customHeight="1" x14ac:dyDescent="0.3">
      <c r="B52" s="583"/>
      <c r="C52" s="975" t="s">
        <v>246</v>
      </c>
      <c r="D52" s="976"/>
      <c r="E52" s="591" t="s">
        <v>176</v>
      </c>
      <c r="F52" s="591" t="s">
        <v>177</v>
      </c>
      <c r="G52" s="591" t="s">
        <v>178</v>
      </c>
      <c r="H52" s="591" t="s">
        <v>1121</v>
      </c>
      <c r="I52" s="591" t="s">
        <v>1122</v>
      </c>
      <c r="J52" s="587"/>
      <c r="K52" s="587"/>
      <c r="L52" s="587"/>
      <c r="M52" s="587"/>
    </row>
    <row r="53" spans="1:13" s="19" customFormat="1" ht="20.100000000000001" hidden="1" customHeight="1" x14ac:dyDescent="0.3">
      <c r="B53" s="583"/>
      <c r="C53" s="978"/>
      <c r="D53" s="979"/>
      <c r="E53" s="592" t="s">
        <v>123</v>
      </c>
      <c r="F53" s="593" t="s">
        <v>124</v>
      </c>
      <c r="G53" s="593" t="s">
        <v>125</v>
      </c>
      <c r="H53" s="593" t="s">
        <v>126</v>
      </c>
      <c r="I53" s="594" t="s">
        <v>128</v>
      </c>
      <c r="J53" s="601"/>
      <c r="K53" s="577"/>
      <c r="L53" s="577"/>
      <c r="M53" s="583"/>
    </row>
    <row r="54" spans="1:13" s="19" customFormat="1" ht="24.95" hidden="1" customHeight="1" x14ac:dyDescent="0.3">
      <c r="B54" s="583"/>
      <c r="C54" s="595">
        <v>1</v>
      </c>
      <c r="D54" s="581" t="s">
        <v>123</v>
      </c>
      <c r="E54" s="596" t="s">
        <v>1128</v>
      </c>
      <c r="F54" s="627"/>
      <c r="G54" s="627"/>
      <c r="H54" s="627"/>
      <c r="I54" s="628"/>
      <c r="J54" s="601"/>
      <c r="K54" s="577"/>
      <c r="L54" s="577"/>
      <c r="M54" s="583"/>
    </row>
    <row r="55" spans="1:13" s="19" customFormat="1" ht="24.95" hidden="1" customHeight="1" x14ac:dyDescent="0.3">
      <c r="B55" s="583"/>
      <c r="C55" s="595">
        <v>2</v>
      </c>
      <c r="D55" s="581" t="s">
        <v>124</v>
      </c>
      <c r="E55" s="627"/>
      <c r="F55" s="596" t="s">
        <v>1129</v>
      </c>
      <c r="G55" s="627"/>
      <c r="H55" s="627"/>
      <c r="I55" s="628"/>
      <c r="J55" s="601"/>
      <c r="K55" s="577"/>
      <c r="L55" s="577"/>
      <c r="M55" s="583"/>
    </row>
    <row r="56" spans="1:13" s="19" customFormat="1" ht="24.95" hidden="1" customHeight="1" x14ac:dyDescent="0.3">
      <c r="B56" s="583"/>
      <c r="C56" s="595">
        <v>3</v>
      </c>
      <c r="D56" s="581" t="s">
        <v>125</v>
      </c>
      <c r="E56" s="627"/>
      <c r="F56" s="627"/>
      <c r="G56" s="596" t="s">
        <v>1130</v>
      </c>
      <c r="H56" s="627"/>
      <c r="I56" s="628"/>
      <c r="J56" s="601"/>
      <c r="K56" s="577"/>
      <c r="L56" s="577"/>
      <c r="M56" s="583"/>
    </row>
    <row r="57" spans="1:13" s="19" customFormat="1" ht="24.95" hidden="1" customHeight="1" x14ac:dyDescent="0.3">
      <c r="B57" s="583"/>
      <c r="C57" s="595">
        <v>4</v>
      </c>
      <c r="D57" s="581" t="s">
        <v>126</v>
      </c>
      <c r="E57" s="627"/>
      <c r="F57" s="627"/>
      <c r="G57" s="627"/>
      <c r="H57" s="596" t="s">
        <v>1131</v>
      </c>
      <c r="I57" s="628"/>
      <c r="J57" s="601"/>
      <c r="K57" s="577"/>
      <c r="L57" s="577"/>
      <c r="M57" s="583"/>
    </row>
    <row r="58" spans="1:13" s="19" customFormat="1" ht="24.95" hidden="1" customHeight="1" x14ac:dyDescent="0.3">
      <c r="B58" s="583"/>
      <c r="C58" s="595">
        <v>5</v>
      </c>
      <c r="D58" s="581" t="s">
        <v>128</v>
      </c>
      <c r="E58" s="627"/>
      <c r="F58" s="627"/>
      <c r="G58" s="627"/>
      <c r="H58" s="627"/>
      <c r="I58" s="596" t="s">
        <v>1132</v>
      </c>
      <c r="J58" s="601"/>
      <c r="K58" s="577"/>
      <c r="L58" s="577"/>
      <c r="M58" s="583"/>
    </row>
    <row r="59" spans="1:13" ht="16.5" hidden="1" x14ac:dyDescent="0.3">
      <c r="A59" s="19"/>
      <c r="B59" s="614"/>
      <c r="C59" s="576"/>
      <c r="D59" s="576"/>
      <c r="E59" s="576"/>
      <c r="F59" s="576"/>
      <c r="G59" s="576"/>
      <c r="H59" s="576"/>
      <c r="I59" s="576"/>
      <c r="J59" s="576"/>
      <c r="K59" s="576"/>
      <c r="L59" s="576"/>
      <c r="M59" s="614"/>
    </row>
    <row r="60" spans="1:13" ht="16.5" hidden="1" x14ac:dyDescent="0.3">
      <c r="A60" s="19"/>
      <c r="B60" s="614"/>
      <c r="C60" s="576"/>
      <c r="D60" s="576"/>
      <c r="E60" s="576"/>
      <c r="F60" s="576"/>
      <c r="G60" s="576"/>
      <c r="H60" s="576"/>
      <c r="I60" s="576"/>
      <c r="J60" s="576"/>
      <c r="K60" s="576"/>
      <c r="L60" s="576"/>
      <c r="M60" s="614"/>
    </row>
    <row r="61" spans="1:13" s="19" customFormat="1" ht="9.9499999999999993" hidden="1" customHeight="1" x14ac:dyDescent="0.3">
      <c r="B61" s="583"/>
      <c r="C61" s="975" t="s">
        <v>248</v>
      </c>
      <c r="D61" s="976"/>
      <c r="E61" s="976"/>
      <c r="F61" s="976"/>
      <c r="G61" s="976"/>
      <c r="H61" s="976"/>
      <c r="I61" s="977"/>
      <c r="J61" s="577"/>
      <c r="K61" s="577"/>
      <c r="L61" s="577"/>
      <c r="M61" s="583"/>
    </row>
    <row r="62" spans="1:13" s="19" customFormat="1" ht="9.9499999999999993" hidden="1" customHeight="1" x14ac:dyDescent="0.3">
      <c r="B62" s="583"/>
      <c r="C62" s="978"/>
      <c r="D62" s="979"/>
      <c r="E62" s="979"/>
      <c r="F62" s="979"/>
      <c r="G62" s="979"/>
      <c r="H62" s="979"/>
      <c r="I62" s="980"/>
      <c r="J62" s="577"/>
      <c r="K62" s="577"/>
      <c r="L62" s="577"/>
      <c r="M62" s="583"/>
    </row>
    <row r="63" spans="1:13" s="19" customFormat="1" ht="20.100000000000001" hidden="1" customHeight="1" x14ac:dyDescent="0.3">
      <c r="B63" s="583"/>
      <c r="C63" s="975" t="s">
        <v>247</v>
      </c>
      <c r="D63" s="976"/>
      <c r="E63" s="591" t="s">
        <v>1123</v>
      </c>
      <c r="F63" s="591" t="s">
        <v>1124</v>
      </c>
      <c r="G63" s="591" t="s">
        <v>1125</v>
      </c>
      <c r="H63" s="591" t="s">
        <v>1126</v>
      </c>
      <c r="I63" s="591" t="s">
        <v>1127</v>
      </c>
      <c r="J63" s="601"/>
      <c r="K63" s="577"/>
      <c r="L63" s="577"/>
      <c r="M63" s="583"/>
    </row>
    <row r="64" spans="1:13" s="19" customFormat="1" ht="20.100000000000001" hidden="1" customHeight="1" x14ac:dyDescent="0.3">
      <c r="B64" s="583"/>
      <c r="C64" s="978"/>
      <c r="D64" s="979"/>
      <c r="E64" s="592" t="s">
        <v>123</v>
      </c>
      <c r="F64" s="593" t="s">
        <v>124</v>
      </c>
      <c r="G64" s="593" t="s">
        <v>125</v>
      </c>
      <c r="H64" s="593" t="s">
        <v>126</v>
      </c>
      <c r="I64" s="594" t="s">
        <v>128</v>
      </c>
      <c r="J64" s="601"/>
      <c r="K64" s="577"/>
      <c r="L64" s="577"/>
      <c r="M64" s="583"/>
    </row>
    <row r="65" spans="1:13" s="19" customFormat="1" ht="24.95" hidden="1" customHeight="1" x14ac:dyDescent="0.3">
      <c r="B65" s="583"/>
      <c r="C65" s="595">
        <v>1</v>
      </c>
      <c r="D65" s="581" t="s">
        <v>123</v>
      </c>
      <c r="E65" s="596" t="s">
        <v>1128</v>
      </c>
      <c r="F65" s="627"/>
      <c r="G65" s="627"/>
      <c r="H65" s="627"/>
      <c r="I65" s="628"/>
      <c r="J65" s="601"/>
      <c r="K65" s="577"/>
      <c r="L65" s="577"/>
      <c r="M65" s="583"/>
    </row>
    <row r="66" spans="1:13" s="19" customFormat="1" ht="24.95" hidden="1" customHeight="1" x14ac:dyDescent="0.3">
      <c r="B66" s="583"/>
      <c r="C66" s="595">
        <v>2</v>
      </c>
      <c r="D66" s="581" t="s">
        <v>124</v>
      </c>
      <c r="E66" s="627"/>
      <c r="F66" s="596" t="s">
        <v>1129</v>
      </c>
      <c r="G66" s="627"/>
      <c r="H66" s="627"/>
      <c r="I66" s="628"/>
      <c r="J66" s="601"/>
      <c r="K66" s="577"/>
      <c r="L66" s="577"/>
      <c r="M66" s="583"/>
    </row>
    <row r="67" spans="1:13" s="19" customFormat="1" ht="24.95" hidden="1" customHeight="1" x14ac:dyDescent="0.3">
      <c r="B67" s="583"/>
      <c r="C67" s="595">
        <v>3</v>
      </c>
      <c r="D67" s="581" t="s">
        <v>125</v>
      </c>
      <c r="E67" s="627"/>
      <c r="F67" s="627"/>
      <c r="G67" s="596" t="s">
        <v>1130</v>
      </c>
      <c r="H67" s="627"/>
      <c r="I67" s="628"/>
      <c r="J67" s="601"/>
      <c r="K67" s="577"/>
      <c r="L67" s="577"/>
      <c r="M67" s="583"/>
    </row>
    <row r="68" spans="1:13" s="19" customFormat="1" ht="24.95" hidden="1" customHeight="1" x14ac:dyDescent="0.3">
      <c r="B68" s="583"/>
      <c r="C68" s="595">
        <v>4</v>
      </c>
      <c r="D68" s="581" t="s">
        <v>126</v>
      </c>
      <c r="E68" s="627"/>
      <c r="F68" s="627"/>
      <c r="G68" s="627"/>
      <c r="H68" s="596" t="s">
        <v>1131</v>
      </c>
      <c r="I68" s="628"/>
      <c r="J68" s="601"/>
      <c r="K68" s="577"/>
      <c r="L68" s="577"/>
      <c r="M68" s="583"/>
    </row>
    <row r="69" spans="1:13" s="19" customFormat="1" ht="24.95" hidden="1" customHeight="1" x14ac:dyDescent="0.3">
      <c r="B69" s="583"/>
      <c r="C69" s="595">
        <v>5</v>
      </c>
      <c r="D69" s="581" t="s">
        <v>128</v>
      </c>
      <c r="E69" s="627"/>
      <c r="F69" s="627"/>
      <c r="G69" s="627"/>
      <c r="H69" s="627"/>
      <c r="I69" s="596" t="s">
        <v>1132</v>
      </c>
      <c r="J69" s="601"/>
      <c r="K69" s="577"/>
      <c r="L69" s="577"/>
      <c r="M69" s="583"/>
    </row>
    <row r="70" spans="1:13" ht="16.5" hidden="1" x14ac:dyDescent="0.3">
      <c r="A70" s="19"/>
      <c r="B70" s="614"/>
      <c r="C70" s="576"/>
      <c r="D70" s="576"/>
      <c r="E70" s="576"/>
      <c r="F70" s="576"/>
      <c r="G70" s="576"/>
      <c r="H70" s="576"/>
      <c r="I70" s="576"/>
      <c r="J70" s="576"/>
      <c r="K70" s="576"/>
      <c r="L70" s="576"/>
      <c r="M70" s="614"/>
    </row>
    <row r="71" spans="1:13" ht="17.25" hidden="1" x14ac:dyDescent="0.3">
      <c r="A71" s="19"/>
      <c r="B71" s="614"/>
      <c r="C71" s="584" t="s">
        <v>240</v>
      </c>
      <c r="D71" s="583"/>
      <c r="E71" s="583"/>
      <c r="F71" s="583"/>
      <c r="G71" s="583"/>
      <c r="H71" s="583"/>
      <c r="I71" s="583"/>
      <c r="J71" s="583"/>
      <c r="K71" s="583"/>
      <c r="L71" s="583"/>
      <c r="M71" s="614"/>
    </row>
    <row r="72" spans="1:13" ht="16.5" hidden="1" x14ac:dyDescent="0.3">
      <c r="A72" s="19"/>
      <c r="B72" s="614"/>
      <c r="C72" s="583"/>
      <c r="D72" s="583"/>
      <c r="E72" s="583"/>
      <c r="F72" s="583"/>
      <c r="G72" s="583"/>
      <c r="H72" s="583"/>
      <c r="I72" s="583"/>
      <c r="J72" s="583"/>
      <c r="K72" s="583"/>
      <c r="L72" s="583"/>
      <c r="M72" s="614"/>
    </row>
    <row r="73" spans="1:13" ht="57" hidden="1" customHeight="1" x14ac:dyDescent="0.3">
      <c r="A73" s="19"/>
      <c r="B73" s="614"/>
      <c r="C73" s="972" t="s">
        <v>14</v>
      </c>
      <c r="D73" s="973"/>
      <c r="E73" s="973"/>
      <c r="F73" s="973"/>
      <c r="G73" s="973"/>
      <c r="H73" s="973"/>
      <c r="I73" s="973"/>
      <c r="J73" s="973"/>
      <c r="K73" s="973"/>
      <c r="L73" s="974"/>
      <c r="M73" s="614"/>
    </row>
    <row r="74" spans="1:13" ht="16.5" hidden="1" x14ac:dyDescent="0.3">
      <c r="A74" s="19"/>
      <c r="B74" s="614"/>
      <c r="C74" s="583"/>
      <c r="D74" s="583"/>
      <c r="E74" s="583"/>
      <c r="F74" s="583"/>
      <c r="G74" s="583"/>
      <c r="H74" s="583"/>
      <c r="I74" s="583"/>
      <c r="J74" s="583"/>
      <c r="K74" s="583"/>
      <c r="L74" s="583"/>
      <c r="M74" s="614"/>
    </row>
    <row r="75" spans="1:13" ht="16.5" x14ac:dyDescent="0.3">
      <c r="A75" s="19"/>
      <c r="C75" s="380" t="s">
        <v>1191</v>
      </c>
    </row>
    <row r="76" spans="1:13" ht="16.5" x14ac:dyDescent="0.3">
      <c r="A76" s="19"/>
      <c r="C76" s="19" t="s">
        <v>2200</v>
      </c>
    </row>
  </sheetData>
  <sheetProtection formatColumns="0"/>
  <mergeCells count="28">
    <mergeCell ref="C73:L73"/>
    <mergeCell ref="C63:D64"/>
    <mergeCell ref="C39:I40"/>
    <mergeCell ref="C50:I51"/>
    <mergeCell ref="C41:D42"/>
    <mergeCell ref="C52:D53"/>
    <mergeCell ref="C61:I62"/>
    <mergeCell ref="C35:D35"/>
    <mergeCell ref="H35:I35"/>
    <mergeCell ref="C36:D36"/>
    <mergeCell ref="H36:I36"/>
    <mergeCell ref="E35:G35"/>
    <mergeCell ref="E36:G36"/>
    <mergeCell ref="C24:L24"/>
    <mergeCell ref="C29:L29"/>
    <mergeCell ref="C33:D33"/>
    <mergeCell ref="C34:D34"/>
    <mergeCell ref="H34:I34"/>
    <mergeCell ref="E33:G33"/>
    <mergeCell ref="H33:I33"/>
    <mergeCell ref="E34:G34"/>
    <mergeCell ref="C10:L10"/>
    <mergeCell ref="D14:D15"/>
    <mergeCell ref="E14:E15"/>
    <mergeCell ref="F14:F15"/>
    <mergeCell ref="G14:G15"/>
    <mergeCell ref="H14:L14"/>
    <mergeCell ref="C14:C16"/>
  </mergeCells>
  <conditionalFormatting sqref="E17 H17">
    <cfRule type="expression" dxfId="721" priority="37">
      <formula>ISNUMBER(E17)</formula>
    </cfRule>
  </conditionalFormatting>
  <conditionalFormatting sqref="E43">
    <cfRule type="expression" dxfId="720" priority="36">
      <formula>ISNUMBER(E43)</formula>
    </cfRule>
  </conditionalFormatting>
  <conditionalFormatting sqref="F44">
    <cfRule type="expression" dxfId="719" priority="35">
      <formula>ISNUMBER(F44)</formula>
    </cfRule>
  </conditionalFormatting>
  <conditionalFormatting sqref="G45">
    <cfRule type="expression" dxfId="718" priority="34">
      <formula>ISNUMBER(G45)</formula>
    </cfRule>
  </conditionalFormatting>
  <conditionalFormatting sqref="H46">
    <cfRule type="expression" dxfId="717" priority="33">
      <formula>ISNUMBER(H46)</formula>
    </cfRule>
  </conditionalFormatting>
  <conditionalFormatting sqref="I47">
    <cfRule type="expression" dxfId="716" priority="32">
      <formula>ISNUMBER(I47)</formula>
    </cfRule>
  </conditionalFormatting>
  <conditionalFormatting sqref="F55">
    <cfRule type="expression" dxfId="715" priority="30">
      <formula>ISNUMBER(F55)</formula>
    </cfRule>
  </conditionalFormatting>
  <conditionalFormatting sqref="G56">
    <cfRule type="expression" dxfId="714" priority="29">
      <formula>ISNUMBER(G56)</formula>
    </cfRule>
  </conditionalFormatting>
  <conditionalFormatting sqref="H57">
    <cfRule type="expression" dxfId="713" priority="28">
      <formula>ISNUMBER(H57)</formula>
    </cfRule>
  </conditionalFormatting>
  <conditionalFormatting sqref="I58">
    <cfRule type="expression" dxfId="712" priority="27">
      <formula>ISNUMBER(I58)</formula>
    </cfRule>
  </conditionalFormatting>
  <conditionalFormatting sqref="E65">
    <cfRule type="expression" dxfId="711" priority="26">
      <formula>ISNUMBER(E65)</formula>
    </cfRule>
  </conditionalFormatting>
  <conditionalFormatting sqref="F66">
    <cfRule type="expression" dxfId="710" priority="25">
      <formula>ISNUMBER(F66)</formula>
    </cfRule>
  </conditionalFormatting>
  <conditionalFormatting sqref="G67">
    <cfRule type="expression" dxfId="709" priority="24">
      <formula>ISNUMBER(G67)</formula>
    </cfRule>
  </conditionalFormatting>
  <conditionalFormatting sqref="H68">
    <cfRule type="expression" dxfId="708" priority="23">
      <formula>ISNUMBER(H68)</formula>
    </cfRule>
  </conditionalFormatting>
  <conditionalFormatting sqref="I69">
    <cfRule type="expression" dxfId="707" priority="22">
      <formula>ISNUMBER(I69)</formula>
    </cfRule>
  </conditionalFormatting>
  <conditionalFormatting sqref="H20 L20">
    <cfRule type="expression" dxfId="706" priority="18">
      <formula>ISNUMBER(H20)</formula>
    </cfRule>
  </conditionalFormatting>
  <conditionalFormatting sqref="M17">
    <cfRule type="expression" dxfId="705" priority="15">
      <formula>ISNUMBER(M17)</formula>
    </cfRule>
  </conditionalFormatting>
  <conditionalFormatting sqref="H34:I36">
    <cfRule type="expression" dxfId="704" priority="12">
      <formula>ISNUMBER(H34)</formula>
    </cfRule>
  </conditionalFormatting>
  <conditionalFormatting sqref="E34:E36">
    <cfRule type="expression" dxfId="703" priority="11">
      <formula>ISNUMBER(E34)</formula>
    </cfRule>
  </conditionalFormatting>
  <conditionalFormatting sqref="E54">
    <cfRule type="expression" dxfId="702" priority="10">
      <formula>ISNUMBER(E54)</formula>
    </cfRule>
  </conditionalFormatting>
  <conditionalFormatting sqref="D19:E19 H19 L20">
    <cfRule type="expression" dxfId="701" priority="9">
      <formula>ISNUMBER(D19)</formula>
    </cfRule>
  </conditionalFormatting>
  <conditionalFormatting sqref="M19">
    <cfRule type="expression" dxfId="700" priority="8">
      <formula>ISNUMBER(M19)</formula>
    </cfRule>
  </conditionalFormatting>
  <conditionalFormatting sqref="D18:E18 H18">
    <cfRule type="expression" dxfId="699" priority="7">
      <formula>ISNUMBER(D18)</formula>
    </cfRule>
  </conditionalFormatting>
  <conditionalFormatting sqref="M18">
    <cfRule type="expression" dxfId="698" priority="6">
      <formula>ISNUMBER(M18)</formula>
    </cfRule>
  </conditionalFormatting>
  <conditionalFormatting sqref="I17:K20">
    <cfRule type="expression" dxfId="697" priority="5">
      <formula>ISNUMBER(I17)</formula>
    </cfRule>
  </conditionalFormatting>
  <conditionalFormatting sqref="L18">
    <cfRule type="expression" dxfId="696" priority="2">
      <formula>ISNUMBER(L18)</formula>
    </cfRule>
  </conditionalFormatting>
  <conditionalFormatting sqref="L17:L19">
    <cfRule type="expression" dxfId="695" priority="4">
      <formula>ISNUMBER(L17)</formula>
    </cfRule>
  </conditionalFormatting>
  <conditionalFormatting sqref="L19">
    <cfRule type="expression" dxfId="694" priority="3">
      <formula>ISNUMBER(L19)</formula>
    </cfRule>
  </conditionalFormatting>
  <conditionalFormatting sqref="D20">
    <cfRule type="expression" dxfId="693" priority="1">
      <formula>ISNUMBER(D20)</formula>
    </cfRule>
  </conditionalFormatting>
  <pageMargins left="0.70866141732283472" right="0.70866141732283472" top="0.74803149606299213" bottom="0.74803149606299213" header="0.31496062992125984" footer="0.31496062992125984"/>
  <pageSetup paperSize="9" scale="60" fitToHeight="0" orientation="landscape" r:id="rId1"/>
  <headerFooter scaleWithDoc="0">
    <oddHeader>&amp;R&amp;F</oddHeader>
    <oddFooter>&amp;L&amp;D &amp;T&amp;RPage &amp;P of &amp;N&amp;C&amp;1#&amp;"Calibri"&amp;10&amp;K000000Classification: Confidential</oddFooter>
  </headerFooter>
  <rowBreaks count="2" manualBreakCount="2">
    <brk id="25" max="13" man="1"/>
    <brk id="59" max="1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0">
    <pageSetUpPr fitToPage="1"/>
  </sheetPr>
  <dimension ref="B2:J21"/>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2" width="11.85546875" style="347" customWidth="1"/>
    <col min="3" max="3" width="11.85546875" style="352" customWidth="1"/>
    <col min="4" max="4" width="28" style="348" customWidth="1"/>
    <col min="5" max="5" width="32.85546875" style="348" customWidth="1"/>
    <col min="6" max="6" width="9.7109375" style="348" customWidth="1"/>
    <col min="7" max="8" width="44.28515625" style="348" customWidth="1"/>
    <col min="9" max="9" width="40.7109375" style="348" customWidth="1"/>
    <col min="10" max="10" width="10.7109375" style="347" customWidth="1"/>
    <col min="11" max="16384" width="9.140625" style="347"/>
  </cols>
  <sheetData>
    <row r="2" spans="2:10" ht="48" customHeight="1" x14ac:dyDescent="0.25">
      <c r="B2" s="815" t="s">
        <v>1158</v>
      </c>
      <c r="C2" s="815"/>
      <c r="D2" s="815"/>
      <c r="E2" s="815"/>
      <c r="F2" s="815"/>
      <c r="G2" s="815"/>
      <c r="H2" s="815"/>
      <c r="I2" s="815"/>
      <c r="J2" s="815"/>
    </row>
    <row r="3" spans="2:10" ht="32.25" customHeight="1" x14ac:dyDescent="0.25">
      <c r="B3" s="350" t="s">
        <v>1386</v>
      </c>
      <c r="C3" s="350" t="s">
        <v>707</v>
      </c>
      <c r="D3" s="350" t="s">
        <v>1301</v>
      </c>
      <c r="E3" s="350" t="s">
        <v>545</v>
      </c>
      <c r="F3" s="371" t="s">
        <v>546</v>
      </c>
      <c r="G3" s="350" t="s">
        <v>547</v>
      </c>
      <c r="H3" s="709" t="s">
        <v>3083</v>
      </c>
      <c r="I3" s="350" t="s">
        <v>428</v>
      </c>
      <c r="J3" s="350" t="s">
        <v>55</v>
      </c>
    </row>
    <row r="4" spans="2:10" ht="57.75" customHeight="1" x14ac:dyDescent="0.25">
      <c r="B4" s="357" t="s">
        <v>1625</v>
      </c>
      <c r="C4" s="357" t="s">
        <v>2751</v>
      </c>
      <c r="D4" s="358" t="s">
        <v>1235</v>
      </c>
      <c r="E4" s="358" t="s">
        <v>1243</v>
      </c>
      <c r="F4" s="357" t="s">
        <v>551</v>
      </c>
      <c r="G4" s="358" t="s">
        <v>1254</v>
      </c>
      <c r="H4" s="358" t="s">
        <v>3195</v>
      </c>
      <c r="I4" s="477"/>
      <c r="J4" s="472" t="s">
        <v>1304</v>
      </c>
    </row>
    <row r="5" spans="2:10" ht="57.75" customHeight="1" x14ac:dyDescent="0.25">
      <c r="B5" s="357" t="s">
        <v>1626</v>
      </c>
      <c r="C5" s="357" t="s">
        <v>2750</v>
      </c>
      <c r="D5" s="358" t="s">
        <v>1115</v>
      </c>
      <c r="E5" s="358" t="s">
        <v>3149</v>
      </c>
      <c r="F5" s="357" t="s">
        <v>558</v>
      </c>
      <c r="G5" s="358" t="s">
        <v>2754</v>
      </c>
      <c r="H5" s="358" t="s">
        <v>3157</v>
      </c>
      <c r="I5" s="477"/>
      <c r="J5" s="551" t="s">
        <v>1304</v>
      </c>
    </row>
    <row r="6" spans="2:10" ht="57.75" customHeight="1" x14ac:dyDescent="0.25">
      <c r="B6" s="357" t="s">
        <v>1627</v>
      </c>
      <c r="C6" s="357" t="s">
        <v>2748</v>
      </c>
      <c r="D6" s="358" t="s">
        <v>1116</v>
      </c>
      <c r="E6" s="358" t="s">
        <v>2731</v>
      </c>
      <c r="F6" s="357" t="s">
        <v>558</v>
      </c>
      <c r="G6" s="358" t="s">
        <v>2741</v>
      </c>
      <c r="H6" s="358" t="s">
        <v>3158</v>
      </c>
      <c r="I6" s="477"/>
      <c r="J6" s="551" t="s">
        <v>1304</v>
      </c>
    </row>
    <row r="7" spans="2:10" ht="57.75" customHeight="1" x14ac:dyDescent="0.25">
      <c r="B7" s="357" t="s">
        <v>2759</v>
      </c>
      <c r="C7" s="357" t="s">
        <v>2730</v>
      </c>
      <c r="D7" s="358" t="s">
        <v>1116</v>
      </c>
      <c r="E7" s="358" t="s">
        <v>2732</v>
      </c>
      <c r="F7" s="357" t="s">
        <v>558</v>
      </c>
      <c r="G7" s="358" t="s">
        <v>2741</v>
      </c>
      <c r="H7" s="358" t="s">
        <v>3158</v>
      </c>
      <c r="I7" s="477"/>
      <c r="J7" s="551" t="s">
        <v>1304</v>
      </c>
    </row>
    <row r="8" spans="2:10" ht="57.75" customHeight="1" x14ac:dyDescent="0.25">
      <c r="B8" s="357" t="s">
        <v>3145</v>
      </c>
      <c r="C8" s="357" t="s">
        <v>1264</v>
      </c>
      <c r="D8" s="358" t="s">
        <v>1116</v>
      </c>
      <c r="E8" s="358" t="s">
        <v>2732</v>
      </c>
      <c r="F8" s="357" t="s">
        <v>558</v>
      </c>
      <c r="G8" s="358" t="s">
        <v>2741</v>
      </c>
      <c r="H8" s="358" t="s">
        <v>3158</v>
      </c>
      <c r="I8" s="478"/>
      <c r="J8" s="710" t="s">
        <v>1304</v>
      </c>
    </row>
    <row r="9" spans="2:10" ht="57.75" customHeight="1" x14ac:dyDescent="0.25">
      <c r="B9" s="357" t="s">
        <v>1628</v>
      </c>
      <c r="C9" s="357" t="s">
        <v>2747</v>
      </c>
      <c r="D9" s="358" t="s">
        <v>1117</v>
      </c>
      <c r="E9" s="358" t="s">
        <v>2732</v>
      </c>
      <c r="F9" s="357" t="s">
        <v>558</v>
      </c>
      <c r="G9" s="358" t="s">
        <v>2742</v>
      </c>
      <c r="H9" s="358" t="s">
        <v>3159</v>
      </c>
      <c r="I9" s="477"/>
      <c r="J9" s="551" t="s">
        <v>1304</v>
      </c>
    </row>
    <row r="10" spans="2:10" ht="57.75" customHeight="1" x14ac:dyDescent="0.25">
      <c r="B10" s="357" t="s">
        <v>2760</v>
      </c>
      <c r="C10" s="357" t="s">
        <v>2737</v>
      </c>
      <c r="D10" s="358" t="s">
        <v>1117</v>
      </c>
      <c r="E10" s="358" t="s">
        <v>2732</v>
      </c>
      <c r="F10" s="357" t="s">
        <v>558</v>
      </c>
      <c r="G10" s="358" t="s">
        <v>2742</v>
      </c>
      <c r="H10" s="358" t="s">
        <v>3159</v>
      </c>
      <c r="I10" s="477"/>
      <c r="J10" s="551" t="s">
        <v>1304</v>
      </c>
    </row>
    <row r="11" spans="2:10" ht="57.75" customHeight="1" x14ac:dyDescent="0.25">
      <c r="B11" s="357" t="s">
        <v>3146</v>
      </c>
      <c r="C11" s="357" t="s">
        <v>3140</v>
      </c>
      <c r="D11" s="358" t="s">
        <v>1117</v>
      </c>
      <c r="E11" s="358" t="s">
        <v>2732</v>
      </c>
      <c r="F11" s="357" t="s">
        <v>558</v>
      </c>
      <c r="G11" s="358" t="s">
        <v>2742</v>
      </c>
      <c r="H11" s="358" t="s">
        <v>3159</v>
      </c>
      <c r="I11" s="478"/>
      <c r="J11" s="710" t="s">
        <v>1304</v>
      </c>
    </row>
    <row r="12" spans="2:10" ht="57.75" customHeight="1" x14ac:dyDescent="0.25">
      <c r="B12" s="357" t="s">
        <v>1629</v>
      </c>
      <c r="C12" s="357" t="s">
        <v>2746</v>
      </c>
      <c r="D12" s="358" t="s">
        <v>1118</v>
      </c>
      <c r="E12" s="358" t="s">
        <v>2733</v>
      </c>
      <c r="F12" s="357" t="s">
        <v>558</v>
      </c>
      <c r="G12" s="358" t="s">
        <v>2743</v>
      </c>
      <c r="H12" s="358" t="s">
        <v>3160</v>
      </c>
      <c r="I12" s="477"/>
      <c r="J12" s="551" t="s">
        <v>1304</v>
      </c>
    </row>
    <row r="13" spans="2:10" ht="57.75" customHeight="1" x14ac:dyDescent="0.25">
      <c r="B13" s="357" t="s">
        <v>2761</v>
      </c>
      <c r="C13" s="357" t="s">
        <v>2738</v>
      </c>
      <c r="D13" s="358" t="s">
        <v>1118</v>
      </c>
      <c r="E13" s="358" t="s">
        <v>2733</v>
      </c>
      <c r="F13" s="357" t="s">
        <v>558</v>
      </c>
      <c r="G13" s="358" t="s">
        <v>2743</v>
      </c>
      <c r="H13" s="358" t="s">
        <v>3160</v>
      </c>
      <c r="I13" s="477"/>
      <c r="J13" s="551" t="s">
        <v>1304</v>
      </c>
    </row>
    <row r="14" spans="2:10" ht="57.75" customHeight="1" x14ac:dyDescent="0.25">
      <c r="B14" s="357" t="s">
        <v>3147</v>
      </c>
      <c r="C14" s="357" t="s">
        <v>3142</v>
      </c>
      <c r="D14" s="358" t="s">
        <v>1118</v>
      </c>
      <c r="E14" s="358" t="s">
        <v>2733</v>
      </c>
      <c r="F14" s="357" t="s">
        <v>558</v>
      </c>
      <c r="G14" s="358" t="s">
        <v>2743</v>
      </c>
      <c r="H14" s="358" t="s">
        <v>3160</v>
      </c>
      <c r="I14" s="478"/>
      <c r="J14" s="710" t="s">
        <v>1304</v>
      </c>
    </row>
    <row r="15" spans="2:10" ht="57.75" customHeight="1" x14ac:dyDescent="0.25">
      <c r="B15" s="357" t="s">
        <v>1630</v>
      </c>
      <c r="C15" s="357" t="s">
        <v>1729</v>
      </c>
      <c r="D15" s="358" t="s">
        <v>1119</v>
      </c>
      <c r="E15" s="358" t="s">
        <v>2734</v>
      </c>
      <c r="F15" s="357" t="s">
        <v>558</v>
      </c>
      <c r="G15" s="358" t="s">
        <v>2744</v>
      </c>
      <c r="H15" s="358" t="s">
        <v>3161</v>
      </c>
      <c r="I15" s="477"/>
      <c r="J15" s="551" t="s">
        <v>1304</v>
      </c>
    </row>
    <row r="16" spans="2:10" ht="57.75" customHeight="1" x14ac:dyDescent="0.25">
      <c r="B16" s="357" t="s">
        <v>2762</v>
      </c>
      <c r="C16" s="357" t="s">
        <v>2740</v>
      </c>
      <c r="D16" s="358" t="s">
        <v>1119</v>
      </c>
      <c r="E16" s="358" t="s">
        <v>2734</v>
      </c>
      <c r="F16" s="357" t="s">
        <v>558</v>
      </c>
      <c r="G16" s="358" t="s">
        <v>2744</v>
      </c>
      <c r="H16" s="358" t="s">
        <v>3161</v>
      </c>
      <c r="I16" s="477"/>
      <c r="J16" s="551" t="s">
        <v>1304</v>
      </c>
    </row>
    <row r="17" spans="2:10" ht="57.75" customHeight="1" x14ac:dyDescent="0.25">
      <c r="B17" s="357" t="s">
        <v>3148</v>
      </c>
      <c r="C17" s="357" t="s">
        <v>2752</v>
      </c>
      <c r="D17" s="358" t="s">
        <v>1119</v>
      </c>
      <c r="E17" s="358" t="s">
        <v>2734</v>
      </c>
      <c r="F17" s="357" t="s">
        <v>558</v>
      </c>
      <c r="G17" s="358" t="s">
        <v>2744</v>
      </c>
      <c r="H17" s="358" t="s">
        <v>3161</v>
      </c>
      <c r="I17" s="478"/>
      <c r="J17" s="710" t="s">
        <v>1304</v>
      </c>
    </row>
    <row r="18" spans="2:10" ht="57.75" customHeight="1" x14ac:dyDescent="0.25">
      <c r="B18" s="357" t="s">
        <v>1631</v>
      </c>
      <c r="C18" s="357" t="s">
        <v>1729</v>
      </c>
      <c r="D18" s="358" t="s">
        <v>1119</v>
      </c>
      <c r="E18" s="358" t="s">
        <v>2735</v>
      </c>
      <c r="F18" s="357" t="s">
        <v>558</v>
      </c>
      <c r="G18" s="358" t="s">
        <v>2758</v>
      </c>
      <c r="H18" s="358" t="s">
        <v>3163</v>
      </c>
      <c r="I18" s="477"/>
      <c r="J18" s="551" t="s">
        <v>1304</v>
      </c>
    </row>
    <row r="19" spans="2:10" ht="57.75" customHeight="1" x14ac:dyDescent="0.25">
      <c r="B19" s="357" t="s">
        <v>2763</v>
      </c>
      <c r="C19" s="357" t="s">
        <v>2740</v>
      </c>
      <c r="D19" s="358" t="s">
        <v>1119</v>
      </c>
      <c r="E19" s="358" t="s">
        <v>2735</v>
      </c>
      <c r="F19" s="357" t="s">
        <v>558</v>
      </c>
      <c r="G19" s="358" t="s">
        <v>2758</v>
      </c>
      <c r="H19" s="358" t="s">
        <v>3163</v>
      </c>
      <c r="I19" s="477"/>
      <c r="J19" s="551" t="s">
        <v>1304</v>
      </c>
    </row>
    <row r="20" spans="2:10" ht="57.75" customHeight="1" x14ac:dyDescent="0.25">
      <c r="B20" s="357" t="s">
        <v>3170</v>
      </c>
      <c r="C20" s="357" t="s">
        <v>2752</v>
      </c>
      <c r="D20" s="358" t="s">
        <v>1119</v>
      </c>
      <c r="E20" s="358" t="s">
        <v>3171</v>
      </c>
      <c r="F20" s="357" t="s">
        <v>558</v>
      </c>
      <c r="G20" s="358" t="s">
        <v>3172</v>
      </c>
      <c r="H20" s="358" t="s">
        <v>3162</v>
      </c>
      <c r="I20" s="478"/>
      <c r="J20" s="736" t="s">
        <v>1304</v>
      </c>
    </row>
    <row r="21" spans="2:10" ht="57.75" customHeight="1" x14ac:dyDescent="0.25">
      <c r="B21" s="357" t="s">
        <v>1632</v>
      </c>
      <c r="C21" s="357" t="s">
        <v>2752</v>
      </c>
      <c r="D21" s="358" t="s">
        <v>1119</v>
      </c>
      <c r="E21" s="358" t="s">
        <v>1962</v>
      </c>
      <c r="F21" s="357" t="s">
        <v>551</v>
      </c>
      <c r="G21" s="358" t="s">
        <v>1701</v>
      </c>
      <c r="H21" s="358" t="s">
        <v>3194</v>
      </c>
      <c r="I21" s="478"/>
      <c r="J21" s="472" t="s">
        <v>1304</v>
      </c>
    </row>
  </sheetData>
  <sortState xmlns:xlrd2="http://schemas.microsoft.com/office/spreadsheetml/2017/richdata2" ref="C4:I36">
    <sortCondition ref="C30"/>
  </sortState>
  <mergeCells count="1">
    <mergeCell ref="B2:J2"/>
  </mergeCells>
  <conditionalFormatting sqref="B18 B9 B6 B12 B21 B5:D5 F5:G5 D12:G13 D16:G16 B15:G15 F18:F19 D18:D19 D9:G10 D6:F8 I6:I19 B4:I4">
    <cfRule type="expression" dxfId="692" priority="138">
      <formula>OR($J4="New",$J4="Updated")</formula>
    </cfRule>
  </conditionalFormatting>
  <conditionalFormatting sqref="F4:F6 F9 F12 F15 F18">
    <cfRule type="cellIs" dxfId="691" priority="134" stopIfTrue="1" operator="equal">
      <formula>"Validation"</formula>
    </cfRule>
    <cfRule type="cellIs" dxfId="690" priority="135" operator="equal">
      <formula>"Pre-populated"</formula>
    </cfRule>
  </conditionalFormatting>
  <conditionalFormatting sqref="J4:J6 J9 J12 J15 J18 J21">
    <cfRule type="cellIs" dxfId="689" priority="136" operator="equal">
      <formula>"Updated"</formula>
    </cfRule>
    <cfRule type="cellIs" dxfId="688" priority="137" operator="equal">
      <formula>"New"</formula>
    </cfRule>
  </conditionalFormatting>
  <conditionalFormatting sqref="C21:G21">
    <cfRule type="expression" dxfId="687" priority="130">
      <formula>OR($J21="New",$J21="Updated")</formula>
    </cfRule>
  </conditionalFormatting>
  <conditionalFormatting sqref="F21">
    <cfRule type="cellIs" dxfId="686" priority="128" stopIfTrue="1" operator="equal">
      <formula>"Validation"</formula>
    </cfRule>
    <cfRule type="cellIs" dxfId="685" priority="129" operator="equal">
      <formula>"Pre-populated"</formula>
    </cfRule>
  </conditionalFormatting>
  <conditionalFormatting sqref="I21">
    <cfRule type="expression" dxfId="684" priority="127">
      <formula>OR($J21="New",$J21="Updated")</formula>
    </cfRule>
  </conditionalFormatting>
  <conditionalFormatting sqref="E18">
    <cfRule type="expression" dxfId="683" priority="126">
      <formula>OR($J18="New",$J18="Updated")</formula>
    </cfRule>
  </conditionalFormatting>
  <conditionalFormatting sqref="G18">
    <cfRule type="expression" dxfId="682" priority="125">
      <formula>OR($J18="New",$J18="Updated")</formula>
    </cfRule>
  </conditionalFormatting>
  <conditionalFormatting sqref="J13">
    <cfRule type="cellIs" dxfId="681" priority="99" operator="equal">
      <formula>"Updated"</formula>
    </cfRule>
    <cfRule type="cellIs" dxfId="680" priority="100" operator="equal">
      <formula>"New"</formula>
    </cfRule>
  </conditionalFormatting>
  <conditionalFormatting sqref="C7">
    <cfRule type="expression" dxfId="679" priority="109">
      <formula>OR($J7="New",$J7="Updated")</formula>
    </cfRule>
  </conditionalFormatting>
  <conditionalFormatting sqref="C10">
    <cfRule type="expression" dxfId="678" priority="102">
      <formula>OR($J10="New",$J10="Updated")</formula>
    </cfRule>
  </conditionalFormatting>
  <conditionalFormatting sqref="B7">
    <cfRule type="expression" dxfId="677" priority="115">
      <formula>OR($J7="New",$J7="Updated")</formula>
    </cfRule>
  </conditionalFormatting>
  <conditionalFormatting sqref="F7">
    <cfRule type="cellIs" dxfId="676" priority="111" stopIfTrue="1" operator="equal">
      <formula>"Validation"</formula>
    </cfRule>
    <cfRule type="cellIs" dxfId="675" priority="112" operator="equal">
      <formula>"Pre-populated"</formula>
    </cfRule>
  </conditionalFormatting>
  <conditionalFormatting sqref="J7">
    <cfRule type="cellIs" dxfId="674" priority="113" operator="equal">
      <formula>"Updated"</formula>
    </cfRule>
    <cfRule type="cellIs" dxfId="673" priority="114" operator="equal">
      <formula>"New"</formula>
    </cfRule>
  </conditionalFormatting>
  <conditionalFormatting sqref="C16">
    <cfRule type="expression" dxfId="672" priority="89">
      <formula>OR($J16="New",$J16="Updated")</formula>
    </cfRule>
  </conditionalFormatting>
  <conditionalFormatting sqref="C18">
    <cfRule type="expression" dxfId="671" priority="81">
      <formula>OR($J18="New",$J18="Updated")</formula>
    </cfRule>
  </conditionalFormatting>
  <conditionalFormatting sqref="C19">
    <cfRule type="expression" dxfId="670" priority="73">
      <formula>OR($J19="New",$J19="Updated")</formula>
    </cfRule>
  </conditionalFormatting>
  <conditionalFormatting sqref="C6">
    <cfRule type="expression" dxfId="669" priority="110">
      <formula>OR($J6="New",$J6="Updated")</formula>
    </cfRule>
  </conditionalFormatting>
  <conditionalFormatting sqref="B10">
    <cfRule type="expression" dxfId="668" priority="108">
      <formula>OR($J10="New",$J10="Updated")</formula>
    </cfRule>
  </conditionalFormatting>
  <conditionalFormatting sqref="F10">
    <cfRule type="cellIs" dxfId="667" priority="104" stopIfTrue="1" operator="equal">
      <formula>"Validation"</formula>
    </cfRule>
    <cfRule type="cellIs" dxfId="666" priority="105" operator="equal">
      <formula>"Pre-populated"</formula>
    </cfRule>
  </conditionalFormatting>
  <conditionalFormatting sqref="J10">
    <cfRule type="cellIs" dxfId="665" priority="106" operator="equal">
      <formula>"Updated"</formula>
    </cfRule>
    <cfRule type="cellIs" dxfId="664" priority="107" operator="equal">
      <formula>"New"</formula>
    </cfRule>
  </conditionalFormatting>
  <conditionalFormatting sqref="C9">
    <cfRule type="expression" dxfId="663" priority="103">
      <formula>OR($J9="New",$J9="Updated")</formula>
    </cfRule>
  </conditionalFormatting>
  <conditionalFormatting sqref="F13">
    <cfRule type="cellIs" dxfId="662" priority="97" stopIfTrue="1" operator="equal">
      <formula>"Validation"</formula>
    </cfRule>
    <cfRule type="cellIs" dxfId="661" priority="98" operator="equal">
      <formula>"Pre-populated"</formula>
    </cfRule>
  </conditionalFormatting>
  <conditionalFormatting sqref="B13">
    <cfRule type="expression" dxfId="660" priority="101">
      <formula>OR($J13="New",$J13="Updated")</formula>
    </cfRule>
  </conditionalFormatting>
  <conditionalFormatting sqref="B16">
    <cfRule type="expression" dxfId="659" priority="96">
      <formula>OR($J16="New",$J16="Updated")</formula>
    </cfRule>
  </conditionalFormatting>
  <conditionalFormatting sqref="F16">
    <cfRule type="cellIs" dxfId="658" priority="92" stopIfTrue="1" operator="equal">
      <formula>"Validation"</formula>
    </cfRule>
    <cfRule type="cellIs" dxfId="657" priority="93" operator="equal">
      <formula>"Pre-populated"</formula>
    </cfRule>
  </conditionalFormatting>
  <conditionalFormatting sqref="J16">
    <cfRule type="cellIs" dxfId="656" priority="94" operator="equal">
      <formula>"Updated"</formula>
    </cfRule>
    <cfRule type="cellIs" dxfId="655" priority="95" operator="equal">
      <formula>"New"</formula>
    </cfRule>
  </conditionalFormatting>
  <conditionalFormatting sqref="C12">
    <cfRule type="expression" dxfId="654" priority="91">
      <formula>OR($J12="New",$J12="Updated")</formula>
    </cfRule>
  </conditionalFormatting>
  <conditionalFormatting sqref="C13">
    <cfRule type="expression" dxfId="653" priority="90">
      <formula>OR($J13="New",$J13="Updated")</formula>
    </cfRule>
  </conditionalFormatting>
  <conditionalFormatting sqref="G19">
    <cfRule type="expression" dxfId="652" priority="74">
      <formula>OR($J19="New",$J19="Updated")</formula>
    </cfRule>
  </conditionalFormatting>
  <conditionalFormatting sqref="B19">
    <cfRule type="expression" dxfId="651" priority="80">
      <formula>OR($J19="New",$J19="Updated")</formula>
    </cfRule>
  </conditionalFormatting>
  <conditionalFormatting sqref="F19">
    <cfRule type="cellIs" dxfId="650" priority="76" stopIfTrue="1" operator="equal">
      <formula>"Validation"</formula>
    </cfRule>
    <cfRule type="cellIs" dxfId="649" priority="77" operator="equal">
      <formula>"Pre-populated"</formula>
    </cfRule>
  </conditionalFormatting>
  <conditionalFormatting sqref="J19">
    <cfRule type="cellIs" dxfId="648" priority="78" operator="equal">
      <formula>"Updated"</formula>
    </cfRule>
    <cfRule type="cellIs" dxfId="647" priority="79" operator="equal">
      <formula>"New"</formula>
    </cfRule>
  </conditionalFormatting>
  <conditionalFormatting sqref="E19">
    <cfRule type="expression" dxfId="646" priority="75">
      <formula>OR($J19="New",$J19="Updated")</formula>
    </cfRule>
  </conditionalFormatting>
  <conditionalFormatting sqref="C8">
    <cfRule type="expression" dxfId="645" priority="67">
      <formula>OR($J8="New",$J8="Updated")</formula>
    </cfRule>
  </conditionalFormatting>
  <conditionalFormatting sqref="B8">
    <cfRule type="expression" dxfId="644" priority="72">
      <formula>OR($J8="New",$J8="Updated")</formula>
    </cfRule>
  </conditionalFormatting>
  <conditionalFormatting sqref="F8">
    <cfRule type="cellIs" dxfId="643" priority="68" stopIfTrue="1" operator="equal">
      <formula>"Validation"</formula>
    </cfRule>
    <cfRule type="cellIs" dxfId="642" priority="69" operator="equal">
      <formula>"Pre-populated"</formula>
    </cfRule>
  </conditionalFormatting>
  <conditionalFormatting sqref="J8">
    <cfRule type="cellIs" dxfId="641" priority="70" operator="equal">
      <formula>"Updated"</formula>
    </cfRule>
    <cfRule type="cellIs" dxfId="640" priority="71" operator="equal">
      <formula>"New"</formula>
    </cfRule>
  </conditionalFormatting>
  <conditionalFormatting sqref="C11">
    <cfRule type="expression" dxfId="639" priority="57">
      <formula>OR($J11="New",$J11="Updated")</formula>
    </cfRule>
  </conditionalFormatting>
  <conditionalFormatting sqref="B11">
    <cfRule type="expression" dxfId="638" priority="66">
      <formula>OR($J11="New",$J11="Updated")</formula>
    </cfRule>
  </conditionalFormatting>
  <conditionalFormatting sqref="F11">
    <cfRule type="cellIs" dxfId="637" priority="58" stopIfTrue="1" operator="equal">
      <formula>"Validation"</formula>
    </cfRule>
    <cfRule type="cellIs" dxfId="636" priority="59" operator="equal">
      <formula>"Pre-populated"</formula>
    </cfRule>
  </conditionalFormatting>
  <conditionalFormatting sqref="J11">
    <cfRule type="cellIs" dxfId="635" priority="64" operator="equal">
      <formula>"Updated"</formula>
    </cfRule>
    <cfRule type="cellIs" dxfId="634" priority="65" operator="equal">
      <formula>"New"</formula>
    </cfRule>
  </conditionalFormatting>
  <conditionalFormatting sqref="C14">
    <cfRule type="expression" dxfId="633" priority="46">
      <formula>OR($J14="New",$J14="Updated")</formula>
    </cfRule>
  </conditionalFormatting>
  <conditionalFormatting sqref="D11:G11">
    <cfRule type="expression" dxfId="632" priority="60">
      <formula>OR($J11="New",$J11="Updated")</formula>
    </cfRule>
  </conditionalFormatting>
  <conditionalFormatting sqref="F14">
    <cfRule type="cellIs" dxfId="631" priority="47" stopIfTrue="1" operator="equal">
      <formula>"Validation"</formula>
    </cfRule>
    <cfRule type="cellIs" dxfId="630" priority="48" operator="equal">
      <formula>"Pre-populated"</formula>
    </cfRule>
  </conditionalFormatting>
  <conditionalFormatting sqref="B14">
    <cfRule type="expression" dxfId="629" priority="56">
      <formula>OR($J14="New",$J14="Updated")</formula>
    </cfRule>
  </conditionalFormatting>
  <conditionalFormatting sqref="J14">
    <cfRule type="cellIs" dxfId="628" priority="54" operator="equal">
      <formula>"Updated"</formula>
    </cfRule>
    <cfRule type="cellIs" dxfId="627" priority="55" operator="equal">
      <formula>"New"</formula>
    </cfRule>
  </conditionalFormatting>
  <conditionalFormatting sqref="D14:G14">
    <cfRule type="expression" dxfId="626" priority="49">
      <formula>OR($J14="New",$J14="Updated")</formula>
    </cfRule>
  </conditionalFormatting>
  <conditionalFormatting sqref="B17">
    <cfRule type="expression" dxfId="625" priority="45">
      <formula>OR($J17="New",$J17="Updated")</formula>
    </cfRule>
  </conditionalFormatting>
  <conditionalFormatting sqref="J17">
    <cfRule type="cellIs" dxfId="624" priority="43" operator="equal">
      <formula>"Updated"</formula>
    </cfRule>
    <cfRule type="cellIs" dxfId="623" priority="44" operator="equal">
      <formula>"New"</formula>
    </cfRule>
  </conditionalFormatting>
  <conditionalFormatting sqref="C17">
    <cfRule type="expression" dxfId="622" priority="35">
      <formula>OR($J17="New",$J17="Updated")</formula>
    </cfRule>
  </conditionalFormatting>
  <conditionalFormatting sqref="D17:G17">
    <cfRule type="expression" dxfId="621" priority="38">
      <formula>OR($J17="New",$J17="Updated")</formula>
    </cfRule>
  </conditionalFormatting>
  <conditionalFormatting sqref="F17">
    <cfRule type="cellIs" dxfId="620" priority="36" stopIfTrue="1" operator="equal">
      <formula>"Validation"</formula>
    </cfRule>
    <cfRule type="cellIs" dxfId="619" priority="37" operator="equal">
      <formula>"Pre-populated"</formula>
    </cfRule>
  </conditionalFormatting>
  <conditionalFormatting sqref="E5">
    <cfRule type="expression" dxfId="618" priority="34">
      <formula>OR($K5="New",$K5="Updated")</formula>
    </cfRule>
  </conditionalFormatting>
  <conditionalFormatting sqref="H3">
    <cfRule type="expression" dxfId="617" priority="32">
      <formula>OR($J3="New",$J3="Updated")</formula>
    </cfRule>
  </conditionalFormatting>
  <conditionalFormatting sqref="H12:H18 H21">
    <cfRule type="expression" dxfId="616" priority="31">
      <formula>OR($J12="New",$J12="Updated")</formula>
    </cfRule>
  </conditionalFormatting>
  <conditionalFormatting sqref="H10">
    <cfRule type="expression" dxfId="615" priority="30">
      <formula>OR($J10="New",$J10="Updated")</formula>
    </cfRule>
  </conditionalFormatting>
  <conditionalFormatting sqref="H13">
    <cfRule type="expression" dxfId="614" priority="29">
      <formula>OR($J13="New",$J13="Updated")</formula>
    </cfRule>
  </conditionalFormatting>
  <conditionalFormatting sqref="H16">
    <cfRule type="expression" dxfId="613" priority="28">
      <formula>OR($J16="New",$J16="Updated")</formula>
    </cfRule>
  </conditionalFormatting>
  <conditionalFormatting sqref="H11">
    <cfRule type="expression" dxfId="612" priority="26">
      <formula>OR($J11="New",$J11="Updated")</formula>
    </cfRule>
  </conditionalFormatting>
  <conditionalFormatting sqref="H14">
    <cfRule type="expression" dxfId="611" priority="25">
      <formula>OR($J14="New",$J14="Updated")</formula>
    </cfRule>
  </conditionalFormatting>
  <conditionalFormatting sqref="H17">
    <cfRule type="expression" dxfId="610" priority="24">
      <formula>OR($J17="New",$J17="Updated")</formula>
    </cfRule>
  </conditionalFormatting>
  <conditionalFormatting sqref="H19">
    <cfRule type="expression" dxfId="609" priority="19">
      <formula>OR($J19="New",$J19="Updated")</formula>
    </cfRule>
  </conditionalFormatting>
  <conditionalFormatting sqref="H5">
    <cfRule type="expression" dxfId="608" priority="23">
      <formula>OR($J5="New",$J5="Updated")</formula>
    </cfRule>
  </conditionalFormatting>
  <conditionalFormatting sqref="H6">
    <cfRule type="expression" dxfId="607" priority="22">
      <formula>OR($J6="New",$J6="Updated")</formula>
    </cfRule>
  </conditionalFormatting>
  <conditionalFormatting sqref="H7:H8">
    <cfRule type="expression" dxfId="606" priority="21">
      <formula>OR($J7="New",$J7="Updated")</formula>
    </cfRule>
  </conditionalFormatting>
  <conditionalFormatting sqref="H9:H18">
    <cfRule type="expression" dxfId="605" priority="20">
      <formula>OR($J9="New",$J9="Updated")</formula>
    </cfRule>
  </conditionalFormatting>
  <conditionalFormatting sqref="H19">
    <cfRule type="expression" dxfId="604" priority="18">
      <formula>OR($J19="New",$J19="Updated")</formula>
    </cfRule>
  </conditionalFormatting>
  <conditionalFormatting sqref="G6">
    <cfRule type="expression" dxfId="603" priority="17">
      <formula>OR($J6="New",$J6="Updated")</formula>
    </cfRule>
  </conditionalFormatting>
  <conditionalFormatting sqref="G7">
    <cfRule type="expression" dxfId="602" priority="16">
      <formula>OR($J7="New",$J7="Updated")</formula>
    </cfRule>
  </conditionalFormatting>
  <conditionalFormatting sqref="G8">
    <cfRule type="expression" dxfId="601" priority="15">
      <formula>OR($J8="New",$J8="Updated")</formula>
    </cfRule>
  </conditionalFormatting>
  <conditionalFormatting sqref="F20 D20">
    <cfRule type="expression" dxfId="600" priority="14">
      <formula>OR($J20="New",$J20="Updated")</formula>
    </cfRule>
  </conditionalFormatting>
  <conditionalFormatting sqref="C20">
    <cfRule type="expression" dxfId="599" priority="6">
      <formula>OR($J20="New",$J20="Updated")</formula>
    </cfRule>
  </conditionalFormatting>
  <conditionalFormatting sqref="G20">
    <cfRule type="expression" dxfId="598" priority="7">
      <formula>OR($J20="New",$J20="Updated")</formula>
    </cfRule>
  </conditionalFormatting>
  <conditionalFormatting sqref="B20">
    <cfRule type="expression" dxfId="597" priority="13">
      <formula>OR($J20="New",$J20="Updated")</formula>
    </cfRule>
  </conditionalFormatting>
  <conditionalFormatting sqref="F20">
    <cfRule type="cellIs" dxfId="596" priority="9" stopIfTrue="1" operator="equal">
      <formula>"Validation"</formula>
    </cfRule>
    <cfRule type="cellIs" dxfId="595" priority="10" operator="equal">
      <formula>"Pre-populated"</formula>
    </cfRule>
  </conditionalFormatting>
  <conditionalFormatting sqref="J20">
    <cfRule type="cellIs" dxfId="594" priority="11" operator="equal">
      <formula>"Updated"</formula>
    </cfRule>
    <cfRule type="cellIs" dxfId="593" priority="12" operator="equal">
      <formula>"New"</formula>
    </cfRule>
  </conditionalFormatting>
  <conditionalFormatting sqref="E20">
    <cfRule type="expression" dxfId="592" priority="8">
      <formula>OR($J20="New",$J20="Updated")</formula>
    </cfRule>
  </conditionalFormatting>
  <conditionalFormatting sqref="H20">
    <cfRule type="expression" dxfId="591" priority="5">
      <formula>OR($J20="New",$J20="Updated")</formula>
    </cfRule>
  </conditionalFormatting>
  <conditionalFormatting sqref="H20">
    <cfRule type="expression" dxfId="590" priority="4">
      <formula>OR($J20="New",$J20="Updated")</formula>
    </cfRule>
  </conditionalFormatting>
  <conditionalFormatting sqref="I5">
    <cfRule type="expression" dxfId="589" priority="2">
      <formula>OR($J5="New",$J5="Updated")</formula>
    </cfRule>
  </conditionalFormatting>
  <conditionalFormatting sqref="I20">
    <cfRule type="expression" dxfId="588" priority="1">
      <formula>OR($J20="New",$J20="Updated")</formula>
    </cfRule>
  </conditionalFormatting>
  <pageMargins left="0.70866141732283472" right="0.70866141732283472" top="0.74803149606299213" bottom="0.74803149606299213" header="0.31496062992125984" footer="0.31496062992125984"/>
  <pageSetup paperSize="9" scale="65"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67727D-DFBD-4390-B81D-CBBCD6270D2E}">
          <x14:formula1>
            <xm:f>RS_ValueSource!$E$38:$E$40</xm:f>
          </x14:formula1>
          <xm:sqref>J4:J21</xm:sqref>
        </x14:dataValidation>
        <x14:dataValidation type="list" allowBlank="1" showInputMessage="1" showErrorMessage="1" xr:uid="{21C3AFBC-4040-4DE9-B182-F1D28CFAE999}">
          <x14:formula1>
            <xm:f>RS_ValueSource!$E$41:$E$44</xm:f>
          </x14:formula1>
          <xm:sqref>F4:F21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pageSetUpPr fitToPage="1"/>
  </sheetPr>
  <dimension ref="A1:P133"/>
  <sheetViews>
    <sheetView showGridLines="0" zoomScaleNormal="100" workbookViewId="0"/>
  </sheetViews>
  <sheetFormatPr defaultRowHeight="15" x14ac:dyDescent="0.25"/>
  <cols>
    <col min="1" max="1" width="2" style="2" customWidth="1"/>
    <col min="2" max="2" width="4.28515625" style="2" customWidth="1"/>
    <col min="3" max="3" width="35.140625" style="2" customWidth="1"/>
    <col min="4" max="14" width="18" style="2" customWidth="1"/>
  </cols>
  <sheetData>
    <row r="1" spans="1:14" s="19" customFormat="1" ht="16.5" x14ac:dyDescent="0.3">
      <c r="A1" s="3"/>
    </row>
    <row r="2" spans="1:14" s="19" customFormat="1" ht="16.5" x14ac:dyDescent="0.3">
      <c r="A2" s="3"/>
    </row>
    <row r="3" spans="1:14" s="19" customFormat="1" ht="16.5" x14ac:dyDescent="0.3">
      <c r="A3" s="3"/>
    </row>
    <row r="4" spans="1:14" s="19" customFormat="1" ht="20.25" x14ac:dyDescent="0.35">
      <c r="A4" s="3"/>
      <c r="B4" s="199"/>
      <c r="C4" s="207" t="s">
        <v>49</v>
      </c>
      <c r="D4" s="200"/>
      <c r="E4" s="200"/>
      <c r="F4" s="200"/>
      <c r="G4" s="146"/>
      <c r="H4" s="200"/>
      <c r="I4" s="208"/>
      <c r="J4" s="208"/>
      <c r="K4" s="208"/>
      <c r="L4" s="146"/>
      <c r="M4" s="146" t="s">
        <v>73</v>
      </c>
      <c r="N4" s="147" t="str">
        <f>'010'!E8</f>
        <v>1234</v>
      </c>
    </row>
    <row r="5" spans="1:14" s="19" customFormat="1" ht="16.5" x14ac:dyDescent="0.3">
      <c r="A5" s="3"/>
      <c r="B5" s="201"/>
      <c r="C5" s="201"/>
      <c r="D5" s="202"/>
      <c r="E5" s="202"/>
      <c r="F5" s="202"/>
      <c r="G5" s="203"/>
      <c r="H5" s="202"/>
    </row>
    <row r="6" spans="1:14" s="19" customFormat="1" ht="17.25" x14ac:dyDescent="0.3">
      <c r="A6" s="3"/>
      <c r="B6" s="201"/>
      <c r="C6" s="435" t="s">
        <v>1326</v>
      </c>
      <c r="D6" s="200"/>
      <c r="E6" s="200"/>
      <c r="F6" s="200"/>
      <c r="G6" s="146"/>
      <c r="H6" s="200"/>
      <c r="I6" s="208"/>
      <c r="J6" s="208"/>
      <c r="K6" s="208"/>
      <c r="L6" s="208"/>
      <c r="M6" s="208"/>
    </row>
    <row r="7" spans="1:14" s="19" customFormat="1" ht="17.25" x14ac:dyDescent="0.3">
      <c r="A7" s="3"/>
      <c r="B7" s="201"/>
      <c r="C7" s="96"/>
      <c r="D7" s="202"/>
      <c r="E7" s="202"/>
      <c r="F7" s="202"/>
      <c r="G7" s="203"/>
      <c r="H7" s="202"/>
      <c r="I7" s="95"/>
      <c r="J7" s="95"/>
      <c r="K7" s="95"/>
      <c r="L7" s="95"/>
    </row>
    <row r="8" spans="1:14" s="19" customFormat="1" ht="17.25" x14ac:dyDescent="0.3">
      <c r="B8" s="201"/>
      <c r="C8" s="209" t="s">
        <v>230</v>
      </c>
      <c r="D8" s="210"/>
      <c r="E8" s="210"/>
      <c r="F8" s="210"/>
      <c r="G8" s="211"/>
      <c r="H8" s="210"/>
      <c r="I8" s="212"/>
      <c r="J8" s="212"/>
      <c r="K8" s="212"/>
      <c r="L8" s="212"/>
    </row>
    <row r="9" spans="1:14" s="19" customFormat="1" ht="16.5" x14ac:dyDescent="0.3"/>
    <row r="10" spans="1:14" s="19" customFormat="1" ht="51" customHeight="1" x14ac:dyDescent="0.3">
      <c r="C10" s="1017" t="s">
        <v>262</v>
      </c>
      <c r="D10" s="1018"/>
      <c r="E10" s="1018"/>
      <c r="F10" s="1018"/>
      <c r="G10" s="1018"/>
      <c r="H10" s="1018"/>
      <c r="I10" s="1018"/>
      <c r="J10" s="1018"/>
      <c r="K10" s="1018"/>
      <c r="L10" s="1018"/>
      <c r="M10" s="1052"/>
    </row>
    <row r="11" spans="1:14" s="19" customFormat="1" ht="16.5" x14ac:dyDescent="0.3"/>
    <row r="12" spans="1:14" s="19" customFormat="1" ht="17.25" x14ac:dyDescent="0.3">
      <c r="C12" s="213" t="s">
        <v>231</v>
      </c>
    </row>
    <row r="14" spans="1:14" s="19" customFormat="1" ht="16.5" customHeight="1" x14ac:dyDescent="0.3">
      <c r="C14" s="997" t="s">
        <v>232</v>
      </c>
      <c r="D14" s="995" t="s">
        <v>233</v>
      </c>
      <c r="E14" s="995" t="s">
        <v>234</v>
      </c>
      <c r="F14" s="995" t="s">
        <v>235</v>
      </c>
      <c r="G14" s="1000" t="s">
        <v>236</v>
      </c>
      <c r="H14" s="1040" t="s">
        <v>263</v>
      </c>
      <c r="I14" s="1041"/>
      <c r="J14" s="1041"/>
      <c r="K14" s="1041"/>
      <c r="L14" s="1041"/>
      <c r="M14" s="1042"/>
      <c r="N14" s="1023" t="s">
        <v>1219</v>
      </c>
    </row>
    <row r="15" spans="1:14" s="19" customFormat="1" ht="16.5" x14ac:dyDescent="0.3">
      <c r="C15" s="998"/>
      <c r="D15" s="1038"/>
      <c r="E15" s="1038"/>
      <c r="F15" s="1038"/>
      <c r="G15" s="1039"/>
      <c r="H15" s="205" t="s">
        <v>122</v>
      </c>
      <c r="I15" s="205" t="s">
        <v>123</v>
      </c>
      <c r="J15" s="205" t="s">
        <v>124</v>
      </c>
      <c r="K15" s="205" t="s">
        <v>125</v>
      </c>
      <c r="L15" s="205" t="s">
        <v>126</v>
      </c>
      <c r="M15" s="205" t="s">
        <v>128</v>
      </c>
      <c r="N15" s="1024"/>
    </row>
    <row r="16" spans="1:14" s="19" customFormat="1" ht="57.75" customHeight="1" x14ac:dyDescent="0.3">
      <c r="C16" s="216" t="s">
        <v>3257</v>
      </c>
      <c r="D16" s="487" t="s">
        <v>1780</v>
      </c>
      <c r="E16" s="487" t="s">
        <v>1781</v>
      </c>
      <c r="F16" s="487" t="s">
        <v>1782</v>
      </c>
      <c r="G16" s="487" t="s">
        <v>1783</v>
      </c>
      <c r="H16" s="487" t="s">
        <v>1816</v>
      </c>
      <c r="I16" s="487" t="s">
        <v>1817</v>
      </c>
      <c r="J16" s="487" t="s">
        <v>1818</v>
      </c>
      <c r="K16" s="487" t="s">
        <v>1819</v>
      </c>
      <c r="L16" s="487" t="s">
        <v>1820</v>
      </c>
      <c r="M16" s="487" t="s">
        <v>1821</v>
      </c>
      <c r="N16" s="487" t="s">
        <v>1822</v>
      </c>
    </row>
    <row r="17" spans="3:14" s="19" customFormat="1" ht="57.75" hidden="1" customHeight="1" x14ac:dyDescent="0.3">
      <c r="C17" s="216" t="s">
        <v>1786</v>
      </c>
      <c r="D17" s="487" t="s">
        <v>1780</v>
      </c>
      <c r="E17" s="487" t="s">
        <v>1781</v>
      </c>
      <c r="F17" s="487" t="s">
        <v>1782</v>
      </c>
      <c r="G17" s="487" t="s">
        <v>1783</v>
      </c>
      <c r="H17" s="487" t="s">
        <v>1816</v>
      </c>
      <c r="I17" s="487" t="s">
        <v>1817</v>
      </c>
      <c r="J17" s="487" t="s">
        <v>1818</v>
      </c>
      <c r="K17" s="487" t="s">
        <v>1819</v>
      </c>
      <c r="L17" s="487" t="s">
        <v>1820</v>
      </c>
      <c r="M17" s="487" t="s">
        <v>1821</v>
      </c>
      <c r="N17" s="487" t="s">
        <v>1822</v>
      </c>
    </row>
    <row r="18" spans="3:14" s="19" customFormat="1" ht="57.75" customHeight="1" x14ac:dyDescent="0.3">
      <c r="C18" s="218" t="s">
        <v>239</v>
      </c>
      <c r="D18" s="487" t="s">
        <v>1812</v>
      </c>
      <c r="E18" s="487" t="s">
        <v>1813</v>
      </c>
      <c r="F18" s="487" t="s">
        <v>1814</v>
      </c>
      <c r="G18" s="487" t="s">
        <v>1815</v>
      </c>
      <c r="H18" s="486" t="s">
        <v>1823</v>
      </c>
      <c r="I18" s="486" t="s">
        <v>1824</v>
      </c>
      <c r="J18" s="486" t="s">
        <v>1825</v>
      </c>
      <c r="K18" s="486" t="s">
        <v>1826</v>
      </c>
      <c r="L18" s="486" t="s">
        <v>1827</v>
      </c>
      <c r="M18" s="486" t="s">
        <v>1828</v>
      </c>
      <c r="N18" s="486" t="s">
        <v>1829</v>
      </c>
    </row>
    <row r="19" spans="3:14" s="19" customFormat="1" ht="39.75" customHeight="1" x14ac:dyDescent="0.3">
      <c r="C19" s="467" t="s">
        <v>93</v>
      </c>
      <c r="D19" s="487" t="s">
        <v>1784</v>
      </c>
      <c r="E19" s="487" t="s">
        <v>1785</v>
      </c>
      <c r="F19" s="488"/>
      <c r="G19" s="488"/>
      <c r="H19" s="486" t="s">
        <v>1830</v>
      </c>
      <c r="I19" s="486" t="s">
        <v>1831</v>
      </c>
      <c r="J19" s="486" t="s">
        <v>1832</v>
      </c>
      <c r="K19" s="486" t="s">
        <v>1833</v>
      </c>
      <c r="L19" s="486" t="s">
        <v>1834</v>
      </c>
      <c r="M19" s="486" t="s">
        <v>1835</v>
      </c>
      <c r="N19" s="486" t="s">
        <v>1836</v>
      </c>
    </row>
    <row r="20" spans="3:14" s="19" customFormat="1" ht="16.5" x14ac:dyDescent="0.3"/>
    <row r="21" spans="3:14" s="2" customFormat="1" ht="17.25" x14ac:dyDescent="0.3">
      <c r="C21" s="209" t="s">
        <v>241</v>
      </c>
      <c r="D21" s="210"/>
      <c r="E21" s="210"/>
      <c r="F21" s="210"/>
      <c r="G21" s="211"/>
      <c r="H21" s="211"/>
      <c r="I21" s="210"/>
      <c r="J21" s="212"/>
      <c r="K21" s="212"/>
      <c r="L21" s="212"/>
      <c r="M21" s="212"/>
    </row>
    <row r="22" spans="3:14" s="2" customFormat="1" ht="16.5" x14ac:dyDescent="0.3">
      <c r="C22" s="19"/>
      <c r="D22" s="19"/>
      <c r="E22" s="19"/>
      <c r="F22" s="19"/>
      <c r="G22" s="19"/>
      <c r="H22" s="19"/>
      <c r="I22" s="19"/>
      <c r="J22" s="19"/>
      <c r="K22" s="19"/>
      <c r="L22" s="19"/>
      <c r="M22" s="19"/>
    </row>
    <row r="23" spans="3:14" s="2" customFormat="1" ht="62.25" customHeight="1" x14ac:dyDescent="0.25">
      <c r="C23" s="1025" t="s">
        <v>2339</v>
      </c>
      <c r="D23" s="1026"/>
      <c r="E23" s="1026"/>
      <c r="F23" s="1026"/>
      <c r="G23" s="1026"/>
      <c r="H23" s="1026"/>
      <c r="I23" s="1026"/>
      <c r="J23" s="1026"/>
      <c r="K23" s="1026"/>
      <c r="L23" s="1026"/>
      <c r="M23" s="1056"/>
    </row>
    <row r="24" spans="3:14" s="2" customFormat="1" ht="7.5" customHeight="1" x14ac:dyDescent="0.3">
      <c r="C24" s="19"/>
      <c r="D24" s="19"/>
      <c r="E24" s="19"/>
      <c r="F24" s="19"/>
      <c r="G24" s="19"/>
      <c r="H24" s="19"/>
      <c r="I24" s="19"/>
      <c r="J24" s="19"/>
      <c r="K24" s="19"/>
      <c r="L24" s="19"/>
      <c r="M24" s="19"/>
    </row>
    <row r="25" spans="3:14" s="2" customFormat="1" ht="17.25" x14ac:dyDescent="0.3">
      <c r="C25" s="213" t="s">
        <v>231</v>
      </c>
      <c r="D25" s="19"/>
      <c r="E25" s="19"/>
      <c r="F25" s="19"/>
      <c r="G25" s="19"/>
      <c r="H25" s="19"/>
      <c r="I25" s="19"/>
      <c r="J25" s="19"/>
      <c r="K25" s="19"/>
      <c r="L25" s="19"/>
      <c r="M25" s="19"/>
    </row>
    <row r="27" spans="3:14" s="19" customFormat="1" ht="16.5" x14ac:dyDescent="0.3">
      <c r="C27" s="1012" t="s">
        <v>232</v>
      </c>
      <c r="D27" s="995" t="s">
        <v>233</v>
      </c>
      <c r="E27" s="995" t="s">
        <v>234</v>
      </c>
      <c r="F27" s="995" t="s">
        <v>235</v>
      </c>
      <c r="G27" s="1000" t="s">
        <v>236</v>
      </c>
      <c r="H27" s="1040" t="s">
        <v>264</v>
      </c>
      <c r="I27" s="1041"/>
      <c r="J27" s="1041"/>
      <c r="K27" s="1041"/>
      <c r="L27" s="1041"/>
      <c r="M27" s="1023" t="s">
        <v>1219</v>
      </c>
    </row>
    <row r="28" spans="3:14" s="19" customFormat="1" ht="16.5" x14ac:dyDescent="0.3">
      <c r="C28" s="1035"/>
      <c r="D28" s="1038"/>
      <c r="E28" s="1038"/>
      <c r="F28" s="1038"/>
      <c r="G28" s="1039"/>
      <c r="H28" s="205" t="s">
        <v>123</v>
      </c>
      <c r="I28" s="205" t="s">
        <v>124</v>
      </c>
      <c r="J28" s="205" t="s">
        <v>125</v>
      </c>
      <c r="K28" s="205" t="s">
        <v>126</v>
      </c>
      <c r="L28" s="424" t="s">
        <v>128</v>
      </c>
      <c r="M28" s="1024"/>
    </row>
    <row r="29" spans="3:14" s="19" customFormat="1" ht="57.75" customHeight="1" x14ac:dyDescent="0.3">
      <c r="C29" s="216" t="s">
        <v>3257</v>
      </c>
      <c r="D29" s="487" t="s">
        <v>1780</v>
      </c>
      <c r="E29" s="487" t="s">
        <v>1781</v>
      </c>
      <c r="F29" s="487" t="s">
        <v>1782</v>
      </c>
      <c r="G29" s="487" t="s">
        <v>1783</v>
      </c>
      <c r="H29" s="487" t="s">
        <v>1890</v>
      </c>
      <c r="I29" s="487" t="s">
        <v>1891</v>
      </c>
      <c r="J29" s="487" t="s">
        <v>1892</v>
      </c>
      <c r="K29" s="487" t="s">
        <v>1893</v>
      </c>
      <c r="L29" s="487" t="s">
        <v>1894</v>
      </c>
      <c r="M29" s="487" t="s">
        <v>1895</v>
      </c>
    </row>
    <row r="30" spans="3:14" s="19" customFormat="1" ht="57.75" hidden="1" customHeight="1" x14ac:dyDescent="0.3">
      <c r="C30" s="216" t="s">
        <v>1786</v>
      </c>
      <c r="D30" s="487" t="s">
        <v>1780</v>
      </c>
      <c r="E30" s="487" t="s">
        <v>1781</v>
      </c>
      <c r="F30" s="487" t="s">
        <v>1782</v>
      </c>
      <c r="G30" s="487" t="s">
        <v>1783</v>
      </c>
      <c r="H30" s="487" t="s">
        <v>1890</v>
      </c>
      <c r="I30" s="487" t="s">
        <v>1891</v>
      </c>
      <c r="J30" s="487" t="s">
        <v>1892</v>
      </c>
      <c r="K30" s="487" t="s">
        <v>1893</v>
      </c>
      <c r="L30" s="487" t="s">
        <v>1894</v>
      </c>
      <c r="M30" s="487" t="s">
        <v>1895</v>
      </c>
    </row>
    <row r="31" spans="3:14" s="19" customFormat="1" ht="57.75" customHeight="1" x14ac:dyDescent="0.3">
      <c r="C31" s="218" t="s">
        <v>239</v>
      </c>
      <c r="D31" s="487" t="s">
        <v>1812</v>
      </c>
      <c r="E31" s="487" t="s">
        <v>1813</v>
      </c>
      <c r="F31" s="487" t="s">
        <v>1814</v>
      </c>
      <c r="G31" s="487" t="s">
        <v>1815</v>
      </c>
      <c r="H31" s="486" t="s">
        <v>1896</v>
      </c>
      <c r="I31" s="486" t="s">
        <v>1897</v>
      </c>
      <c r="J31" s="486" t="s">
        <v>1898</v>
      </c>
      <c r="K31" s="486" t="s">
        <v>1899</v>
      </c>
      <c r="L31" s="486" t="s">
        <v>1900</v>
      </c>
      <c r="M31" s="486" t="s">
        <v>1901</v>
      </c>
    </row>
    <row r="32" spans="3:14" s="19" customFormat="1" ht="39.950000000000003" customHeight="1" x14ac:dyDescent="0.3">
      <c r="C32" s="467" t="s">
        <v>93</v>
      </c>
      <c r="D32" s="487" t="s">
        <v>1784</v>
      </c>
      <c r="E32" s="487" t="s">
        <v>1785</v>
      </c>
      <c r="F32" s="488"/>
      <c r="G32" s="488"/>
      <c r="H32" s="486" t="s">
        <v>1902</v>
      </c>
      <c r="I32" s="486" t="s">
        <v>1903</v>
      </c>
      <c r="J32" s="486" t="s">
        <v>1904</v>
      </c>
      <c r="K32" s="486" t="s">
        <v>1905</v>
      </c>
      <c r="L32" s="486" t="s">
        <v>1906</v>
      </c>
      <c r="M32" s="486" t="s">
        <v>1907</v>
      </c>
    </row>
    <row r="33" spans="1:13" s="19" customFormat="1" ht="16.5" x14ac:dyDescent="0.3"/>
    <row r="34" spans="1:13" s="19" customFormat="1" ht="16.5" x14ac:dyDescent="0.3"/>
    <row r="35" spans="1:13" s="2" customFormat="1" ht="17.25" x14ac:dyDescent="0.3">
      <c r="C35" s="209" t="s">
        <v>250</v>
      </c>
      <c r="D35" s="210"/>
      <c r="E35" s="210"/>
      <c r="F35" s="210"/>
      <c r="G35" s="211"/>
      <c r="H35" s="211"/>
      <c r="I35" s="210"/>
      <c r="J35" s="212"/>
      <c r="K35" s="212"/>
      <c r="L35" s="212"/>
      <c r="M35" s="212"/>
    </row>
    <row r="36" spans="1:13" s="2" customFormat="1" ht="16.5" x14ac:dyDescent="0.3">
      <c r="C36" s="19"/>
      <c r="D36" s="19"/>
      <c r="E36" s="19"/>
      <c r="F36" s="19"/>
      <c r="G36" s="19"/>
      <c r="H36" s="19"/>
      <c r="I36" s="19"/>
      <c r="J36" s="19"/>
      <c r="K36" s="19"/>
      <c r="L36" s="19"/>
      <c r="M36" s="19"/>
    </row>
    <row r="37" spans="1:13" s="2" customFormat="1" ht="65.25" customHeight="1" x14ac:dyDescent="0.25">
      <c r="C37" s="1017" t="s">
        <v>265</v>
      </c>
      <c r="D37" s="1018"/>
      <c r="E37" s="1018"/>
      <c r="F37" s="1018"/>
      <c r="G37" s="1018"/>
      <c r="H37" s="1018"/>
      <c r="I37" s="1018"/>
      <c r="J37" s="1018"/>
      <c r="K37" s="1018"/>
      <c r="L37" s="1018"/>
      <c r="M37" s="1052"/>
    </row>
    <row r="38" spans="1:13" s="2" customFormat="1" ht="16.5" x14ac:dyDescent="0.3">
      <c r="C38" s="19"/>
      <c r="D38" s="19"/>
      <c r="E38" s="19"/>
      <c r="F38" s="19"/>
      <c r="G38" s="19"/>
      <c r="H38" s="19"/>
      <c r="I38" s="19"/>
      <c r="J38" s="19"/>
      <c r="K38" s="19"/>
      <c r="L38" s="19"/>
      <c r="M38" s="19"/>
    </row>
    <row r="39" spans="1:13" s="2" customFormat="1" ht="17.25" x14ac:dyDescent="0.3">
      <c r="C39" s="213" t="s">
        <v>231</v>
      </c>
      <c r="D39" s="19"/>
      <c r="E39" s="19"/>
      <c r="F39" s="19"/>
      <c r="G39" s="19"/>
      <c r="H39" s="19"/>
      <c r="I39" s="19"/>
      <c r="J39" s="19"/>
      <c r="K39" s="19"/>
      <c r="L39" s="19"/>
      <c r="M39" s="19"/>
    </row>
    <row r="41" spans="1:13" ht="15" customHeight="1" x14ac:dyDescent="0.25">
      <c r="C41" s="1012"/>
      <c r="D41" s="1012" t="s">
        <v>234</v>
      </c>
      <c r="E41" s="1036" t="s">
        <v>237</v>
      </c>
      <c r="F41" s="1036"/>
      <c r="G41" s="1036"/>
      <c r="H41" s="1036"/>
      <c r="I41" s="1037"/>
      <c r="J41" s="3"/>
    </row>
    <row r="42" spans="1:13" x14ac:dyDescent="0.25">
      <c r="C42" s="1013"/>
      <c r="D42" s="1013"/>
      <c r="E42" s="231" t="s">
        <v>123</v>
      </c>
      <c r="F42" s="205" t="s">
        <v>124</v>
      </c>
      <c r="G42" s="205" t="s">
        <v>125</v>
      </c>
      <c r="H42" s="205" t="s">
        <v>126</v>
      </c>
      <c r="I42" s="205" t="s">
        <v>128</v>
      </c>
      <c r="J42" s="3"/>
    </row>
    <row r="43" spans="1:13" ht="57.75" customHeight="1" x14ac:dyDescent="0.25">
      <c r="A43" s="27">
        <v>502</v>
      </c>
      <c r="C43" s="170" t="s">
        <v>252</v>
      </c>
      <c r="D43" s="130" t="s">
        <v>1852</v>
      </c>
      <c r="E43" s="130" t="s">
        <v>1853</v>
      </c>
      <c r="F43" s="130" t="s">
        <v>1854</v>
      </c>
      <c r="G43" s="130" t="s">
        <v>1855</v>
      </c>
      <c r="H43" s="130" t="s">
        <v>1856</v>
      </c>
      <c r="I43" s="130" t="s">
        <v>1857</v>
      </c>
      <c r="J43" s="3"/>
    </row>
    <row r="44" spans="1:13" ht="57.75" customHeight="1" x14ac:dyDescent="0.25">
      <c r="C44" s="170" t="s">
        <v>253</v>
      </c>
      <c r="D44" s="130" t="s">
        <v>1785</v>
      </c>
      <c r="E44" s="130" t="s">
        <v>1858</v>
      </c>
      <c r="F44" s="130" t="s">
        <v>1859</v>
      </c>
      <c r="G44" s="130" t="s">
        <v>1860</v>
      </c>
      <c r="H44" s="130" t="s">
        <v>1861</v>
      </c>
      <c r="I44" s="130" t="s">
        <v>1862</v>
      </c>
      <c r="J44" s="3"/>
    </row>
    <row r="45" spans="1:13" ht="57.75" customHeight="1" x14ac:dyDescent="0.25">
      <c r="C45" s="170" t="s">
        <v>254</v>
      </c>
      <c r="D45" s="489" t="s">
        <v>2287</v>
      </c>
      <c r="E45" s="489" t="s">
        <v>2287</v>
      </c>
      <c r="F45" s="489" t="s">
        <v>2287</v>
      </c>
      <c r="G45" s="489" t="s">
        <v>2287</v>
      </c>
      <c r="H45" s="489" t="s">
        <v>2287</v>
      </c>
      <c r="I45" s="489" t="s">
        <v>2287</v>
      </c>
      <c r="J45" s="3"/>
    </row>
    <row r="46" spans="1:13" ht="57.75" customHeight="1" x14ac:dyDescent="0.25">
      <c r="C46" s="172" t="s">
        <v>255</v>
      </c>
      <c r="D46" s="499" t="s">
        <v>2288</v>
      </c>
      <c r="E46" s="499" t="s">
        <v>2288</v>
      </c>
      <c r="F46" s="499" t="s">
        <v>2288</v>
      </c>
      <c r="G46" s="499" t="s">
        <v>2288</v>
      </c>
      <c r="H46" s="499" t="s">
        <v>2288</v>
      </c>
      <c r="I46" s="499" t="s">
        <v>2288</v>
      </c>
      <c r="J46" s="3"/>
    </row>
    <row r="47" spans="1:13" ht="25.5" customHeight="1" x14ac:dyDescent="0.25">
      <c r="C47" s="1014"/>
      <c r="D47" s="1015"/>
      <c r="E47" s="1015"/>
      <c r="F47" s="1015"/>
      <c r="G47" s="1015"/>
      <c r="H47" s="1015"/>
      <c r="I47" s="1016"/>
      <c r="J47" s="3"/>
    </row>
    <row r="48" spans="1:13" ht="57.75" customHeight="1" x14ac:dyDescent="0.25">
      <c r="C48" s="238" t="s">
        <v>256</v>
      </c>
      <c r="D48" s="489" t="s">
        <v>1785</v>
      </c>
      <c r="E48" s="489" t="s">
        <v>1837</v>
      </c>
      <c r="F48" s="489" t="s">
        <v>1838</v>
      </c>
      <c r="G48" s="489" t="s">
        <v>1839</v>
      </c>
      <c r="H48" s="489" t="s">
        <v>1840</v>
      </c>
      <c r="I48" s="489" t="s">
        <v>1841</v>
      </c>
      <c r="J48" s="3"/>
    </row>
    <row r="49" spans="3:10" ht="57.75" customHeight="1" x14ac:dyDescent="0.25">
      <c r="C49" s="170" t="s">
        <v>257</v>
      </c>
      <c r="D49" s="489" t="s">
        <v>2289</v>
      </c>
      <c r="E49" s="489" t="s">
        <v>2289</v>
      </c>
      <c r="F49" s="489" t="s">
        <v>2289</v>
      </c>
      <c r="G49" s="489" t="s">
        <v>2289</v>
      </c>
      <c r="H49" s="489" t="s">
        <v>2289</v>
      </c>
      <c r="I49" s="489" t="s">
        <v>2289</v>
      </c>
      <c r="J49" s="3"/>
    </row>
    <row r="50" spans="3:10" ht="57.75" customHeight="1" x14ac:dyDescent="0.25">
      <c r="C50" s="170" t="s">
        <v>258</v>
      </c>
      <c r="D50" s="500" t="s">
        <v>2299</v>
      </c>
      <c r="E50" s="500" t="s">
        <v>2299</v>
      </c>
      <c r="F50" s="500" t="s">
        <v>2299</v>
      </c>
      <c r="G50" s="500" t="s">
        <v>2299</v>
      </c>
      <c r="H50" s="500" t="s">
        <v>2299</v>
      </c>
      <c r="I50" s="500" t="s">
        <v>2299</v>
      </c>
      <c r="J50" s="3"/>
    </row>
    <row r="52" spans="3:10" s="2" customFormat="1" x14ac:dyDescent="0.25"/>
    <row r="53" spans="3:10" s="2" customFormat="1" x14ac:dyDescent="0.25"/>
    <row r="54" spans="3:10" s="2" customFormat="1" x14ac:dyDescent="0.25"/>
    <row r="55" spans="3:10" s="2" customFormat="1" x14ac:dyDescent="0.25"/>
    <row r="56" spans="3:10" s="2" customFormat="1" x14ac:dyDescent="0.25"/>
    <row r="57" spans="3:10" s="2" customFormat="1" x14ac:dyDescent="0.25"/>
    <row r="58" spans="3:10" s="2" customFormat="1" x14ac:dyDescent="0.25"/>
    <row r="59" spans="3:10" s="2" customFormat="1" x14ac:dyDescent="0.25"/>
    <row r="60" spans="3:10" s="2" customFormat="1" x14ac:dyDescent="0.25"/>
    <row r="61" spans="3:10" s="2" customFormat="1" x14ac:dyDescent="0.25"/>
    <row r="63" spans="3:10" s="2" customFormat="1" x14ac:dyDescent="0.25"/>
    <row r="64" spans="3:10" s="2" customFormat="1" x14ac:dyDescent="0.25"/>
    <row r="66" spans="2:13" hidden="1" x14ac:dyDescent="0.25">
      <c r="B66" s="603"/>
      <c r="C66" s="603"/>
      <c r="D66" s="603"/>
      <c r="E66" s="603"/>
      <c r="F66" s="603"/>
      <c r="G66" s="603"/>
      <c r="H66" s="603"/>
      <c r="I66" s="603"/>
      <c r="J66" s="603"/>
      <c r="K66" s="603"/>
      <c r="L66" s="603"/>
    </row>
    <row r="67" spans="2:13" s="19" customFormat="1" ht="17.25" hidden="1" x14ac:dyDescent="0.3">
      <c r="B67" s="575"/>
      <c r="C67" s="580" t="s">
        <v>259</v>
      </c>
      <c r="D67" s="578"/>
      <c r="E67" s="578"/>
      <c r="F67" s="578"/>
      <c r="G67" s="579"/>
      <c r="H67" s="579"/>
      <c r="I67" s="578"/>
      <c r="J67" s="583"/>
      <c r="K67" s="583"/>
      <c r="L67" s="583"/>
      <c r="M67" s="212"/>
    </row>
    <row r="68" spans="2:13" s="19" customFormat="1" ht="16.5" hidden="1" x14ac:dyDescent="0.3">
      <c r="B68" s="582"/>
      <c r="C68" s="582"/>
      <c r="D68" s="582"/>
      <c r="E68" s="582"/>
      <c r="F68" s="582"/>
      <c r="G68" s="582"/>
      <c r="H68" s="582"/>
      <c r="I68" s="582"/>
      <c r="J68" s="582"/>
      <c r="K68" s="582"/>
      <c r="L68" s="582"/>
    </row>
    <row r="69" spans="2:13" s="19" customFormat="1" ht="93.75" hidden="1" customHeight="1" x14ac:dyDescent="0.3">
      <c r="B69" s="582"/>
      <c r="C69" s="1053" t="s">
        <v>266</v>
      </c>
      <c r="D69" s="1054"/>
      <c r="E69" s="1054"/>
      <c r="F69" s="1054"/>
      <c r="G69" s="1054"/>
      <c r="H69" s="1054"/>
      <c r="I69" s="1054"/>
      <c r="J69" s="1054"/>
      <c r="K69" s="1055"/>
      <c r="L69" s="604"/>
      <c r="M69" s="230"/>
    </row>
    <row r="70" spans="2:13" s="19" customFormat="1" ht="16.5" hidden="1" x14ac:dyDescent="0.3">
      <c r="B70" s="582"/>
      <c r="C70" s="582"/>
      <c r="D70" s="582"/>
      <c r="E70" s="582"/>
      <c r="F70" s="582"/>
      <c r="G70" s="582"/>
      <c r="H70" s="582"/>
      <c r="I70" s="582"/>
      <c r="J70" s="582"/>
      <c r="K70" s="582"/>
      <c r="L70" s="582"/>
    </row>
    <row r="71" spans="2:13" s="19" customFormat="1" ht="17.25" hidden="1" x14ac:dyDescent="0.3">
      <c r="B71" s="582"/>
      <c r="C71" s="584" t="s">
        <v>231</v>
      </c>
      <c r="D71" s="582"/>
      <c r="E71" s="582"/>
      <c r="F71" s="582"/>
      <c r="G71" s="582"/>
      <c r="H71" s="582"/>
      <c r="I71" s="582"/>
      <c r="J71" s="582"/>
      <c r="K71" s="582"/>
      <c r="L71" s="582"/>
    </row>
    <row r="72" spans="2:13" s="19" customFormat="1" ht="17.25" hidden="1" x14ac:dyDescent="0.3">
      <c r="B72" s="582"/>
      <c r="C72" s="584"/>
      <c r="D72" s="582"/>
      <c r="E72" s="582"/>
      <c r="F72" s="582"/>
      <c r="G72" s="582"/>
      <c r="H72" s="582"/>
      <c r="I72" s="582"/>
      <c r="J72" s="582"/>
      <c r="K72" s="582"/>
      <c r="L72" s="582"/>
    </row>
    <row r="73" spans="2:13" s="19" customFormat="1" ht="20.100000000000001" hidden="1" customHeight="1" x14ac:dyDescent="0.3">
      <c r="B73" s="582"/>
      <c r="C73" s="1033" t="s">
        <v>1261</v>
      </c>
      <c r="D73" s="1034"/>
      <c r="E73" s="1034"/>
      <c r="F73" s="1034"/>
      <c r="G73" s="1034"/>
      <c r="H73" s="1034"/>
      <c r="I73" s="1034"/>
      <c r="J73" s="1034"/>
      <c r="K73" s="1034"/>
      <c r="L73" s="582"/>
    </row>
    <row r="74" spans="2:13" s="19" customFormat="1" ht="16.5" hidden="1" x14ac:dyDescent="0.3">
      <c r="B74" s="582"/>
      <c r="C74" s="629"/>
      <c r="D74" s="630"/>
      <c r="E74" s="630"/>
      <c r="F74" s="630"/>
      <c r="G74" s="630"/>
      <c r="H74" s="630"/>
      <c r="I74" s="630"/>
      <c r="J74" s="630"/>
      <c r="K74" s="631"/>
      <c r="L74" s="582"/>
    </row>
    <row r="75" spans="2:13" hidden="1" x14ac:dyDescent="0.25">
      <c r="B75" s="603"/>
      <c r="C75" s="608"/>
      <c r="D75" s="609"/>
      <c r="E75" s="609"/>
      <c r="F75" s="609"/>
      <c r="G75" s="609"/>
      <c r="H75" s="609"/>
      <c r="I75" s="609"/>
      <c r="J75" s="609"/>
      <c r="K75" s="610"/>
      <c r="L75" s="603"/>
    </row>
    <row r="76" spans="2:13" hidden="1" x14ac:dyDescent="0.25">
      <c r="B76" s="603"/>
      <c r="C76" s="608"/>
      <c r="D76" s="609"/>
      <c r="E76" s="609"/>
      <c r="F76" s="609"/>
      <c r="G76" s="609"/>
      <c r="H76" s="609"/>
      <c r="I76" s="609"/>
      <c r="J76" s="609"/>
      <c r="K76" s="610"/>
      <c r="L76" s="603"/>
    </row>
    <row r="77" spans="2:13" hidden="1" x14ac:dyDescent="0.25">
      <c r="B77" s="603"/>
      <c r="C77" s="608"/>
      <c r="D77" s="609"/>
      <c r="E77" s="609"/>
      <c r="F77" s="609"/>
      <c r="G77" s="609"/>
      <c r="H77" s="609"/>
      <c r="I77" s="609"/>
      <c r="J77" s="609"/>
      <c r="K77" s="610"/>
      <c r="L77" s="603"/>
    </row>
    <row r="78" spans="2:13" hidden="1" x14ac:dyDescent="0.25">
      <c r="B78" s="603"/>
      <c r="C78" s="608"/>
      <c r="D78" s="609"/>
      <c r="E78" s="609"/>
      <c r="F78" s="609"/>
      <c r="G78" s="609"/>
      <c r="H78" s="609"/>
      <c r="I78" s="609"/>
      <c r="J78" s="609"/>
      <c r="K78" s="610"/>
      <c r="L78" s="603"/>
    </row>
    <row r="79" spans="2:13" hidden="1" x14ac:dyDescent="0.25">
      <c r="B79" s="603"/>
      <c r="C79" s="608"/>
      <c r="D79" s="609"/>
      <c r="E79" s="609"/>
      <c r="F79" s="609"/>
      <c r="G79" s="609"/>
      <c r="H79" s="609"/>
      <c r="I79" s="609"/>
      <c r="J79" s="609"/>
      <c r="K79" s="610"/>
      <c r="L79" s="603"/>
    </row>
    <row r="80" spans="2:13" hidden="1" x14ac:dyDescent="0.25">
      <c r="B80" s="603"/>
      <c r="C80" s="608"/>
      <c r="D80" s="609"/>
      <c r="E80" s="609"/>
      <c r="F80" s="609"/>
      <c r="G80" s="609"/>
      <c r="H80" s="609"/>
      <c r="I80" s="609"/>
      <c r="J80" s="609"/>
      <c r="K80" s="610"/>
      <c r="L80" s="603"/>
    </row>
    <row r="81" spans="2:12" hidden="1" x14ac:dyDescent="0.25">
      <c r="B81" s="603"/>
      <c r="C81" s="608"/>
      <c r="D81" s="609"/>
      <c r="E81" s="609"/>
      <c r="F81" s="609"/>
      <c r="G81" s="609"/>
      <c r="H81" s="609"/>
      <c r="I81" s="609"/>
      <c r="J81" s="609"/>
      <c r="K81" s="610"/>
      <c r="L81" s="603"/>
    </row>
    <row r="82" spans="2:12" hidden="1" x14ac:dyDescent="0.25">
      <c r="B82" s="603"/>
      <c r="C82" s="608"/>
      <c r="D82" s="609"/>
      <c r="E82" s="609"/>
      <c r="F82" s="609"/>
      <c r="G82" s="609"/>
      <c r="H82" s="609"/>
      <c r="I82" s="609"/>
      <c r="J82" s="609"/>
      <c r="K82" s="610"/>
      <c r="L82" s="603"/>
    </row>
    <row r="83" spans="2:12" hidden="1" x14ac:dyDescent="0.25">
      <c r="B83" s="603"/>
      <c r="C83" s="608"/>
      <c r="D83" s="609"/>
      <c r="E83" s="609"/>
      <c r="F83" s="609"/>
      <c r="G83" s="609"/>
      <c r="H83" s="609"/>
      <c r="I83" s="609"/>
      <c r="J83" s="609"/>
      <c r="K83" s="610"/>
      <c r="L83" s="603"/>
    </row>
    <row r="84" spans="2:12" hidden="1" x14ac:dyDescent="0.25">
      <c r="B84" s="603"/>
      <c r="C84" s="608"/>
      <c r="D84" s="609"/>
      <c r="E84" s="609"/>
      <c r="F84" s="609"/>
      <c r="G84" s="609"/>
      <c r="H84" s="609"/>
      <c r="I84" s="609"/>
      <c r="J84" s="609"/>
      <c r="K84" s="610"/>
      <c r="L84" s="603"/>
    </row>
    <row r="85" spans="2:12" hidden="1" x14ac:dyDescent="0.25">
      <c r="B85" s="603"/>
      <c r="C85" s="608"/>
      <c r="D85" s="609"/>
      <c r="E85" s="609"/>
      <c r="F85" s="609"/>
      <c r="G85" s="609"/>
      <c r="H85" s="609"/>
      <c r="I85" s="609"/>
      <c r="J85" s="609"/>
      <c r="K85" s="610"/>
      <c r="L85" s="603"/>
    </row>
    <row r="86" spans="2:12" hidden="1" x14ac:dyDescent="0.25">
      <c r="B86" s="603"/>
      <c r="C86" s="608"/>
      <c r="D86" s="609"/>
      <c r="E86" s="609"/>
      <c r="F86" s="609"/>
      <c r="G86" s="609"/>
      <c r="H86" s="609"/>
      <c r="I86" s="609"/>
      <c r="J86" s="609"/>
      <c r="K86" s="610"/>
      <c r="L86" s="603"/>
    </row>
    <row r="87" spans="2:12" hidden="1" x14ac:dyDescent="0.25">
      <c r="B87" s="603"/>
      <c r="C87" s="608"/>
      <c r="D87" s="609"/>
      <c r="E87" s="609"/>
      <c r="F87" s="609"/>
      <c r="G87" s="609"/>
      <c r="H87" s="609"/>
      <c r="I87" s="609"/>
      <c r="J87" s="609"/>
      <c r="K87" s="610"/>
      <c r="L87" s="603"/>
    </row>
    <row r="88" spans="2:12" hidden="1" x14ac:dyDescent="0.25">
      <c r="B88" s="603"/>
      <c r="C88" s="608"/>
      <c r="D88" s="609"/>
      <c r="E88" s="609"/>
      <c r="F88" s="609"/>
      <c r="G88" s="609"/>
      <c r="H88" s="609"/>
      <c r="I88" s="609"/>
      <c r="J88" s="609"/>
      <c r="K88" s="610"/>
      <c r="L88" s="603"/>
    </row>
    <row r="89" spans="2:12" hidden="1" x14ac:dyDescent="0.25">
      <c r="B89" s="603"/>
      <c r="C89" s="608"/>
      <c r="D89" s="609"/>
      <c r="E89" s="609"/>
      <c r="F89" s="609"/>
      <c r="G89" s="609"/>
      <c r="H89" s="609"/>
      <c r="I89" s="609"/>
      <c r="J89" s="609"/>
      <c r="K89" s="610"/>
      <c r="L89" s="603"/>
    </row>
    <row r="90" spans="2:12" hidden="1" x14ac:dyDescent="0.25">
      <c r="B90" s="603"/>
      <c r="C90" s="608"/>
      <c r="D90" s="609"/>
      <c r="E90" s="609"/>
      <c r="F90" s="609"/>
      <c r="G90" s="609"/>
      <c r="H90" s="609"/>
      <c r="I90" s="609"/>
      <c r="J90" s="609"/>
      <c r="K90" s="610"/>
      <c r="L90" s="603"/>
    </row>
    <row r="91" spans="2:12" hidden="1" x14ac:dyDescent="0.25">
      <c r="B91" s="603"/>
      <c r="C91" s="611"/>
      <c r="D91" s="612"/>
      <c r="E91" s="612"/>
      <c r="F91" s="612"/>
      <c r="G91" s="612"/>
      <c r="H91" s="612"/>
      <c r="I91" s="612"/>
      <c r="J91" s="612"/>
      <c r="K91" s="613"/>
      <c r="L91" s="603"/>
    </row>
    <row r="92" spans="2:12" hidden="1" x14ac:dyDescent="0.25">
      <c r="B92" s="603"/>
      <c r="C92" s="603"/>
      <c r="D92" s="603"/>
      <c r="E92" s="603"/>
      <c r="F92" s="603"/>
      <c r="G92" s="603"/>
      <c r="H92" s="603"/>
      <c r="I92" s="603"/>
      <c r="J92" s="603"/>
      <c r="K92" s="603"/>
      <c r="L92" s="603"/>
    </row>
    <row r="93" spans="2:12" hidden="1" x14ac:dyDescent="0.25">
      <c r="B93" s="603"/>
      <c r="C93" s="603"/>
      <c r="D93" s="603"/>
      <c r="E93" s="603"/>
      <c r="F93" s="603"/>
      <c r="G93" s="603"/>
      <c r="H93" s="603"/>
      <c r="I93" s="603"/>
      <c r="J93" s="603"/>
      <c r="K93" s="603"/>
      <c r="L93" s="603"/>
    </row>
    <row r="94" spans="2:12" ht="20.100000000000001" hidden="1" customHeight="1" x14ac:dyDescent="0.3">
      <c r="B94" s="603"/>
      <c r="C94" s="1030" t="s">
        <v>1262</v>
      </c>
      <c r="D94" s="1031"/>
      <c r="E94" s="1031"/>
      <c r="F94" s="1031"/>
      <c r="G94" s="1031"/>
      <c r="H94" s="1031"/>
      <c r="I94" s="1031"/>
      <c r="J94" s="1031"/>
      <c r="K94" s="1032"/>
      <c r="L94" s="603"/>
    </row>
    <row r="95" spans="2:12" hidden="1" x14ac:dyDescent="0.25">
      <c r="B95" s="603"/>
      <c r="C95" s="605"/>
      <c r="D95" s="606"/>
      <c r="E95" s="606"/>
      <c r="F95" s="606"/>
      <c r="G95" s="606"/>
      <c r="H95" s="606"/>
      <c r="I95" s="606"/>
      <c r="J95" s="606"/>
      <c r="K95" s="607"/>
      <c r="L95" s="603"/>
    </row>
    <row r="96" spans="2:12" hidden="1" x14ac:dyDescent="0.25">
      <c r="B96" s="603"/>
      <c r="C96" s="608"/>
      <c r="D96" s="609"/>
      <c r="E96" s="609"/>
      <c r="F96" s="609"/>
      <c r="G96" s="609"/>
      <c r="H96" s="609"/>
      <c r="I96" s="609"/>
      <c r="J96" s="609"/>
      <c r="K96" s="610"/>
      <c r="L96" s="603"/>
    </row>
    <row r="97" spans="2:12" hidden="1" x14ac:dyDescent="0.25">
      <c r="B97" s="603"/>
      <c r="C97" s="608"/>
      <c r="D97" s="609"/>
      <c r="E97" s="609"/>
      <c r="F97" s="609"/>
      <c r="G97" s="609"/>
      <c r="H97" s="609"/>
      <c r="I97" s="609"/>
      <c r="J97" s="609"/>
      <c r="K97" s="610"/>
      <c r="L97" s="603"/>
    </row>
    <row r="98" spans="2:12" hidden="1" x14ac:dyDescent="0.25">
      <c r="B98" s="603"/>
      <c r="C98" s="608"/>
      <c r="D98" s="609"/>
      <c r="E98" s="609"/>
      <c r="F98" s="609"/>
      <c r="G98" s="609"/>
      <c r="H98" s="609"/>
      <c r="I98" s="609"/>
      <c r="J98" s="609"/>
      <c r="K98" s="610"/>
      <c r="L98" s="603"/>
    </row>
    <row r="99" spans="2:12" hidden="1" x14ac:dyDescent="0.25">
      <c r="B99" s="603"/>
      <c r="C99" s="608"/>
      <c r="D99" s="609"/>
      <c r="E99" s="609"/>
      <c r="F99" s="609"/>
      <c r="G99" s="609"/>
      <c r="H99" s="609"/>
      <c r="I99" s="609"/>
      <c r="J99" s="609"/>
      <c r="K99" s="610"/>
      <c r="L99" s="603"/>
    </row>
    <row r="100" spans="2:12" hidden="1" x14ac:dyDescent="0.25">
      <c r="B100" s="603"/>
      <c r="C100" s="608"/>
      <c r="D100" s="609"/>
      <c r="E100" s="609"/>
      <c r="F100" s="609"/>
      <c r="G100" s="609"/>
      <c r="H100" s="609"/>
      <c r="I100" s="609"/>
      <c r="J100" s="609"/>
      <c r="K100" s="610"/>
      <c r="L100" s="603"/>
    </row>
    <row r="101" spans="2:12" hidden="1" x14ac:dyDescent="0.25">
      <c r="B101" s="603"/>
      <c r="C101" s="608"/>
      <c r="D101" s="609"/>
      <c r="E101" s="609"/>
      <c r="F101" s="609"/>
      <c r="G101" s="609"/>
      <c r="H101" s="609"/>
      <c r="I101" s="609"/>
      <c r="J101" s="609"/>
      <c r="K101" s="610"/>
      <c r="L101" s="603"/>
    </row>
    <row r="102" spans="2:12" hidden="1" x14ac:dyDescent="0.25">
      <c r="B102" s="603"/>
      <c r="C102" s="608"/>
      <c r="D102" s="609"/>
      <c r="E102" s="609"/>
      <c r="F102" s="609"/>
      <c r="G102" s="609"/>
      <c r="H102" s="609"/>
      <c r="I102" s="609"/>
      <c r="J102" s="609"/>
      <c r="K102" s="610"/>
      <c r="L102" s="603"/>
    </row>
    <row r="103" spans="2:12" hidden="1" x14ac:dyDescent="0.25">
      <c r="B103" s="603"/>
      <c r="C103" s="608"/>
      <c r="D103" s="609"/>
      <c r="E103" s="609"/>
      <c r="F103" s="609"/>
      <c r="G103" s="609"/>
      <c r="H103" s="609"/>
      <c r="I103" s="609"/>
      <c r="J103" s="609"/>
      <c r="K103" s="610"/>
      <c r="L103" s="603"/>
    </row>
    <row r="104" spans="2:12" hidden="1" x14ac:dyDescent="0.25">
      <c r="B104" s="603"/>
      <c r="C104" s="608"/>
      <c r="D104" s="609"/>
      <c r="E104" s="609"/>
      <c r="F104" s="609"/>
      <c r="G104" s="609"/>
      <c r="H104" s="609"/>
      <c r="I104" s="609"/>
      <c r="J104" s="609"/>
      <c r="K104" s="610"/>
      <c r="L104" s="603"/>
    </row>
    <row r="105" spans="2:12" hidden="1" x14ac:dyDescent="0.25">
      <c r="B105" s="603"/>
      <c r="C105" s="608"/>
      <c r="D105" s="609"/>
      <c r="E105" s="609"/>
      <c r="F105" s="609"/>
      <c r="G105" s="609"/>
      <c r="H105" s="609"/>
      <c r="I105" s="609"/>
      <c r="J105" s="609"/>
      <c r="K105" s="610"/>
      <c r="L105" s="603"/>
    </row>
    <row r="106" spans="2:12" hidden="1" x14ac:dyDescent="0.25">
      <c r="B106" s="603"/>
      <c r="C106" s="608"/>
      <c r="D106" s="609"/>
      <c r="E106" s="609"/>
      <c r="F106" s="609"/>
      <c r="G106" s="609"/>
      <c r="H106" s="609"/>
      <c r="I106" s="609"/>
      <c r="J106" s="609"/>
      <c r="K106" s="610"/>
      <c r="L106" s="603"/>
    </row>
    <row r="107" spans="2:12" hidden="1" x14ac:dyDescent="0.25">
      <c r="B107" s="603"/>
      <c r="C107" s="608"/>
      <c r="D107" s="609"/>
      <c r="E107" s="609"/>
      <c r="F107" s="609"/>
      <c r="G107" s="609"/>
      <c r="H107" s="609"/>
      <c r="I107" s="609"/>
      <c r="J107" s="609"/>
      <c r="K107" s="610"/>
      <c r="L107" s="603"/>
    </row>
    <row r="108" spans="2:12" hidden="1" x14ac:dyDescent="0.25">
      <c r="B108" s="603"/>
      <c r="C108" s="608"/>
      <c r="D108" s="609"/>
      <c r="E108" s="609"/>
      <c r="F108" s="609"/>
      <c r="G108" s="609"/>
      <c r="H108" s="609"/>
      <c r="I108" s="609"/>
      <c r="J108" s="609"/>
      <c r="K108" s="610"/>
      <c r="L108" s="603"/>
    </row>
    <row r="109" spans="2:12" hidden="1" x14ac:dyDescent="0.25">
      <c r="B109" s="603"/>
      <c r="C109" s="608"/>
      <c r="D109" s="609"/>
      <c r="E109" s="609"/>
      <c r="F109" s="609"/>
      <c r="G109" s="609"/>
      <c r="H109" s="609"/>
      <c r="I109" s="609"/>
      <c r="J109" s="609"/>
      <c r="K109" s="610"/>
      <c r="L109" s="603"/>
    </row>
    <row r="110" spans="2:12" hidden="1" x14ac:dyDescent="0.25">
      <c r="B110" s="603"/>
      <c r="C110" s="608"/>
      <c r="D110" s="609"/>
      <c r="E110" s="609"/>
      <c r="F110" s="609"/>
      <c r="G110" s="609"/>
      <c r="H110" s="609"/>
      <c r="I110" s="609"/>
      <c r="J110" s="609"/>
      <c r="K110" s="610"/>
      <c r="L110" s="603"/>
    </row>
    <row r="111" spans="2:12" hidden="1" x14ac:dyDescent="0.25">
      <c r="B111" s="603"/>
      <c r="C111" s="608"/>
      <c r="D111" s="609"/>
      <c r="E111" s="609"/>
      <c r="F111" s="609"/>
      <c r="G111" s="609"/>
      <c r="H111" s="609"/>
      <c r="I111" s="609"/>
      <c r="J111" s="609"/>
      <c r="K111" s="610"/>
      <c r="L111" s="603"/>
    </row>
    <row r="112" spans="2:12" hidden="1" x14ac:dyDescent="0.25">
      <c r="B112" s="603"/>
      <c r="C112" s="611"/>
      <c r="D112" s="612"/>
      <c r="E112" s="612"/>
      <c r="F112" s="612"/>
      <c r="G112" s="612"/>
      <c r="H112" s="612"/>
      <c r="I112" s="612"/>
      <c r="J112" s="612"/>
      <c r="K112" s="613"/>
      <c r="L112" s="603"/>
    </row>
    <row r="113" spans="2:16" hidden="1" x14ac:dyDescent="0.25">
      <c r="B113" s="603"/>
      <c r="C113" s="603"/>
      <c r="D113" s="603"/>
      <c r="E113" s="603"/>
      <c r="F113" s="603"/>
      <c r="G113" s="603"/>
      <c r="H113" s="603"/>
      <c r="I113" s="603"/>
      <c r="J113" s="603"/>
      <c r="K113" s="603"/>
      <c r="L113" s="603"/>
    </row>
    <row r="114" spans="2:16" hidden="1" x14ac:dyDescent="0.25">
      <c r="B114" s="603"/>
      <c r="C114" s="603"/>
      <c r="D114" s="603"/>
      <c r="E114" s="603"/>
      <c r="F114" s="603"/>
      <c r="G114" s="603"/>
      <c r="H114" s="603"/>
      <c r="I114" s="603"/>
      <c r="J114" s="603"/>
      <c r="K114" s="603"/>
      <c r="L114" s="603"/>
    </row>
    <row r="115" spans="2:16" ht="20.100000000000001" hidden="1" customHeight="1" x14ac:dyDescent="0.3">
      <c r="B115" s="603"/>
      <c r="C115" s="1028" t="s">
        <v>1263</v>
      </c>
      <c r="D115" s="1029"/>
      <c r="E115" s="1029"/>
      <c r="F115" s="1029"/>
      <c r="G115" s="1029"/>
      <c r="H115" s="1029"/>
      <c r="I115" s="1029"/>
      <c r="J115" s="1029"/>
      <c r="K115" s="1029"/>
      <c r="L115" s="603"/>
    </row>
    <row r="116" spans="2:16" hidden="1" x14ac:dyDescent="0.25">
      <c r="B116" s="603"/>
      <c r="C116" s="605"/>
      <c r="D116" s="606"/>
      <c r="E116" s="606"/>
      <c r="F116" s="606"/>
      <c r="G116" s="606"/>
      <c r="H116" s="606"/>
      <c r="I116" s="606"/>
      <c r="J116" s="606"/>
      <c r="K116" s="607"/>
      <c r="L116" s="603"/>
    </row>
    <row r="117" spans="2:16" hidden="1" x14ac:dyDescent="0.25">
      <c r="B117" s="603"/>
      <c r="C117" s="608"/>
      <c r="D117" s="609"/>
      <c r="E117" s="609"/>
      <c r="F117" s="609"/>
      <c r="G117" s="609"/>
      <c r="H117" s="609"/>
      <c r="I117" s="609"/>
      <c r="J117" s="609"/>
      <c r="K117" s="610"/>
      <c r="L117" s="603"/>
    </row>
    <row r="118" spans="2:16" hidden="1" x14ac:dyDescent="0.25">
      <c r="B118" s="603"/>
      <c r="C118" s="608"/>
      <c r="D118" s="609"/>
      <c r="E118" s="609"/>
      <c r="F118" s="609"/>
      <c r="G118" s="609"/>
      <c r="H118" s="609"/>
      <c r="I118" s="609"/>
      <c r="J118" s="609"/>
      <c r="K118" s="610"/>
      <c r="L118" s="603"/>
      <c r="P118" t="s">
        <v>2343</v>
      </c>
    </row>
    <row r="119" spans="2:16" hidden="1" x14ac:dyDescent="0.25">
      <c r="B119" s="603"/>
      <c r="C119" s="608"/>
      <c r="D119" s="609"/>
      <c r="E119" s="609"/>
      <c r="F119" s="609"/>
      <c r="G119" s="609"/>
      <c r="H119" s="609"/>
      <c r="I119" s="609"/>
      <c r="J119" s="609"/>
      <c r="K119" s="610"/>
      <c r="L119" s="603"/>
    </row>
    <row r="120" spans="2:16" hidden="1" x14ac:dyDescent="0.25">
      <c r="B120" s="603"/>
      <c r="C120" s="608"/>
      <c r="D120" s="609"/>
      <c r="E120" s="609"/>
      <c r="F120" s="609"/>
      <c r="G120" s="609"/>
      <c r="H120" s="609"/>
      <c r="I120" s="609"/>
      <c r="J120" s="609"/>
      <c r="K120" s="610"/>
      <c r="L120" s="603"/>
    </row>
    <row r="121" spans="2:16" hidden="1" x14ac:dyDescent="0.25">
      <c r="B121" s="603"/>
      <c r="C121" s="608"/>
      <c r="D121" s="609"/>
      <c r="E121" s="609"/>
      <c r="F121" s="609"/>
      <c r="G121" s="609"/>
      <c r="H121" s="609"/>
      <c r="I121" s="609"/>
      <c r="J121" s="609"/>
      <c r="K121" s="610"/>
      <c r="L121" s="603"/>
    </row>
    <row r="122" spans="2:16" hidden="1" x14ac:dyDescent="0.25">
      <c r="B122" s="603"/>
      <c r="C122" s="608"/>
      <c r="D122" s="609"/>
      <c r="E122" s="609"/>
      <c r="F122" s="609"/>
      <c r="G122" s="609"/>
      <c r="H122" s="609"/>
      <c r="I122" s="609"/>
      <c r="J122" s="609"/>
      <c r="K122" s="610"/>
      <c r="L122" s="603"/>
    </row>
    <row r="123" spans="2:16" hidden="1" x14ac:dyDescent="0.25">
      <c r="B123" s="603"/>
      <c r="C123" s="608"/>
      <c r="D123" s="609"/>
      <c r="E123" s="609"/>
      <c r="F123" s="609"/>
      <c r="G123" s="609"/>
      <c r="H123" s="609"/>
      <c r="I123" s="609"/>
      <c r="J123" s="609"/>
      <c r="K123" s="610"/>
      <c r="L123" s="603"/>
    </row>
    <row r="124" spans="2:16" hidden="1" x14ac:dyDescent="0.25">
      <c r="B124" s="603"/>
      <c r="C124" s="608"/>
      <c r="D124" s="609"/>
      <c r="E124" s="609"/>
      <c r="F124" s="609"/>
      <c r="G124" s="609"/>
      <c r="H124" s="609"/>
      <c r="I124" s="609"/>
      <c r="J124" s="609"/>
      <c r="K124" s="610"/>
      <c r="L124" s="603"/>
    </row>
    <row r="125" spans="2:16" hidden="1" x14ac:dyDescent="0.25">
      <c r="B125" s="603"/>
      <c r="C125" s="608"/>
      <c r="D125" s="609"/>
      <c r="E125" s="609"/>
      <c r="F125" s="609"/>
      <c r="G125" s="609"/>
      <c r="H125" s="609"/>
      <c r="I125" s="609"/>
      <c r="J125" s="609"/>
      <c r="K125" s="610"/>
      <c r="L125" s="603"/>
    </row>
    <row r="126" spans="2:16" hidden="1" x14ac:dyDescent="0.25">
      <c r="B126" s="603"/>
      <c r="C126" s="608"/>
      <c r="D126" s="609"/>
      <c r="E126" s="609"/>
      <c r="F126" s="609"/>
      <c r="G126" s="609"/>
      <c r="H126" s="609"/>
      <c r="I126" s="609"/>
      <c r="J126" s="609"/>
      <c r="K126" s="610"/>
      <c r="L126" s="603"/>
    </row>
    <row r="127" spans="2:16" hidden="1" x14ac:dyDescent="0.25">
      <c r="B127" s="603"/>
      <c r="C127" s="608"/>
      <c r="D127" s="609"/>
      <c r="E127" s="609"/>
      <c r="F127" s="609"/>
      <c r="G127" s="609"/>
      <c r="H127" s="609"/>
      <c r="I127" s="609"/>
      <c r="J127" s="609"/>
      <c r="K127" s="610"/>
      <c r="L127" s="603"/>
    </row>
    <row r="128" spans="2:16" hidden="1" x14ac:dyDescent="0.25">
      <c r="B128" s="603"/>
      <c r="C128" s="608"/>
      <c r="D128" s="609"/>
      <c r="E128" s="609"/>
      <c r="F128" s="609"/>
      <c r="G128" s="609"/>
      <c r="H128" s="609"/>
      <c r="I128" s="609"/>
      <c r="J128" s="609"/>
      <c r="K128" s="610"/>
      <c r="L128" s="603"/>
    </row>
    <row r="129" spans="2:12" hidden="1" x14ac:dyDescent="0.25">
      <c r="B129" s="603"/>
      <c r="C129" s="608"/>
      <c r="D129" s="609"/>
      <c r="E129" s="609"/>
      <c r="F129" s="609"/>
      <c r="G129" s="609"/>
      <c r="H129" s="609"/>
      <c r="I129" s="609"/>
      <c r="J129" s="609"/>
      <c r="K129" s="610"/>
      <c r="L129" s="603"/>
    </row>
    <row r="130" spans="2:12" hidden="1" x14ac:dyDescent="0.25">
      <c r="B130" s="603"/>
      <c r="C130" s="608"/>
      <c r="D130" s="609"/>
      <c r="E130" s="609"/>
      <c r="F130" s="609"/>
      <c r="G130" s="609"/>
      <c r="H130" s="609"/>
      <c r="I130" s="609"/>
      <c r="J130" s="609"/>
      <c r="K130" s="610"/>
      <c r="L130" s="603"/>
    </row>
    <row r="131" spans="2:12" hidden="1" x14ac:dyDescent="0.25">
      <c r="B131" s="603"/>
      <c r="C131" s="608"/>
      <c r="D131" s="609"/>
      <c r="E131" s="609"/>
      <c r="F131" s="609"/>
      <c r="G131" s="609"/>
      <c r="H131" s="609"/>
      <c r="I131" s="609"/>
      <c r="J131" s="609"/>
      <c r="K131" s="610"/>
      <c r="L131" s="603"/>
    </row>
    <row r="132" spans="2:12" hidden="1" x14ac:dyDescent="0.25">
      <c r="B132" s="603"/>
      <c r="C132" s="611"/>
      <c r="D132" s="612"/>
      <c r="E132" s="612"/>
      <c r="F132" s="612"/>
      <c r="G132" s="612"/>
      <c r="H132" s="612"/>
      <c r="I132" s="612"/>
      <c r="J132" s="612"/>
      <c r="K132" s="613"/>
      <c r="L132" s="603"/>
    </row>
    <row r="133" spans="2:12" hidden="1" x14ac:dyDescent="0.25">
      <c r="B133" s="603"/>
      <c r="C133" s="603"/>
      <c r="D133" s="603"/>
      <c r="E133" s="603"/>
      <c r="F133" s="603"/>
      <c r="G133" s="603"/>
      <c r="H133" s="603"/>
      <c r="I133" s="603"/>
      <c r="J133" s="603"/>
      <c r="K133" s="603"/>
      <c r="L133" s="603"/>
    </row>
  </sheetData>
  <sheetProtection formatColumns="0"/>
  <mergeCells count="25">
    <mergeCell ref="C37:M37"/>
    <mergeCell ref="N14:N15"/>
    <mergeCell ref="M27:M28"/>
    <mergeCell ref="C69:K69"/>
    <mergeCell ref="D41:D42"/>
    <mergeCell ref="E41:I41"/>
    <mergeCell ref="C23:M23"/>
    <mergeCell ref="C41:C42"/>
    <mergeCell ref="C47:I47"/>
    <mergeCell ref="C73:K73"/>
    <mergeCell ref="C94:K94"/>
    <mergeCell ref="C115:K115"/>
    <mergeCell ref="C10:M10"/>
    <mergeCell ref="H14:M14"/>
    <mergeCell ref="C27:C28"/>
    <mergeCell ref="D27:D28"/>
    <mergeCell ref="E27:E28"/>
    <mergeCell ref="F27:F28"/>
    <mergeCell ref="G27:G28"/>
    <mergeCell ref="H27:L27"/>
    <mergeCell ref="C14:C15"/>
    <mergeCell ref="D14:D15"/>
    <mergeCell ref="E14:E15"/>
    <mergeCell ref="F14:F15"/>
    <mergeCell ref="G14:G15"/>
  </mergeCells>
  <dataValidations disablePrompts="1" count="2">
    <dataValidation type="list" allowBlank="1" showInputMessage="1" showErrorMessage="1" sqref="F19 F32" xr:uid="{00000000-0002-0000-1900-000000000000}">
      <formula1>RNGDROPDOWN1</formula1>
    </dataValidation>
    <dataValidation type="list" allowBlank="1" showInputMessage="1" showErrorMessage="1" sqref="G32 G19" xr:uid="{00000000-0002-0000-1900-000001000000}">
      <formula1>CYBERDROPDOWN</formula1>
    </dataValidation>
  </dataValidations>
  <pageMargins left="0.70866141732283472" right="0.70866141732283472" top="0.74803149606299213" bottom="0.74803149606299213" header="0.31496062992125984" footer="0.31496062992125984"/>
  <pageSetup paperSize="9" scale="55" fitToHeight="0" orientation="landscape" r:id="rId1"/>
  <headerFooter scaleWithDoc="0">
    <oddHeader>&amp;R&amp;F</oddHeader>
    <oddFooter>&amp;L&amp;D &amp;T&amp;RPage &amp;P of &amp;N&amp;C&amp;1#&amp;"Calibri"&amp;10&amp;K000000Classification: Confidential</oddFooter>
  </headerFooter>
  <rowBreaks count="1" manualBreakCount="1">
    <brk id="66"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pageSetUpPr fitToPage="1"/>
  </sheetPr>
  <dimension ref="A1:Z78"/>
  <sheetViews>
    <sheetView showGridLines="0" zoomScaleNormal="100" workbookViewId="0"/>
  </sheetViews>
  <sheetFormatPr defaultColWidth="21.85546875" defaultRowHeight="15" x14ac:dyDescent="0.25"/>
  <cols>
    <col min="1" max="1" width="2" style="2" customWidth="1"/>
    <col min="2" max="2" width="4.28515625" style="2" customWidth="1"/>
    <col min="3" max="3" width="35.140625" style="2" customWidth="1"/>
    <col min="4" max="9" width="18" style="2" customWidth="1"/>
    <col min="11" max="11" width="8.42578125" style="2" customWidth="1"/>
    <col min="12" max="12" width="8.85546875" style="2" customWidth="1"/>
    <col min="13" max="13" width="7.7109375" style="2" customWidth="1"/>
    <col min="14" max="14" width="21.85546875" customWidth="1"/>
  </cols>
  <sheetData>
    <row r="1" spans="1:13" s="19" customFormat="1" ht="16.5" x14ac:dyDescent="0.3">
      <c r="A1" s="3"/>
    </row>
    <row r="2" spans="1:13" s="19" customFormat="1" ht="16.5" x14ac:dyDescent="0.3">
      <c r="A2" s="3"/>
    </row>
    <row r="3" spans="1:13" s="19" customFormat="1" ht="16.5" x14ac:dyDescent="0.3">
      <c r="A3" s="3"/>
    </row>
    <row r="4" spans="1:13" s="19" customFormat="1" ht="20.25" x14ac:dyDescent="0.35">
      <c r="A4" s="3"/>
      <c r="B4" s="199"/>
      <c r="C4" s="207" t="s">
        <v>49</v>
      </c>
      <c r="D4" s="200"/>
      <c r="E4" s="200"/>
      <c r="F4" s="200"/>
      <c r="G4" s="146"/>
      <c r="H4" s="200"/>
      <c r="I4" s="208"/>
      <c r="J4" s="909" t="s">
        <v>267</v>
      </c>
      <c r="K4" s="909"/>
      <c r="L4" s="909"/>
      <c r="M4" s="147" t="str">
        <f>'010'!E8</f>
        <v>1234</v>
      </c>
    </row>
    <row r="5" spans="1:13" s="19" customFormat="1" ht="16.5" x14ac:dyDescent="0.3">
      <c r="A5" s="3"/>
      <c r="B5" s="201"/>
      <c r="C5" s="201"/>
      <c r="D5" s="202"/>
      <c r="E5" s="202"/>
      <c r="F5" s="202"/>
      <c r="G5" s="203"/>
      <c r="H5" s="202"/>
    </row>
    <row r="6" spans="1:13" s="19" customFormat="1" ht="17.25" x14ac:dyDescent="0.3">
      <c r="A6" s="3"/>
      <c r="B6" s="201"/>
      <c r="C6" s="437" t="s">
        <v>268</v>
      </c>
      <c r="D6" s="200"/>
      <c r="E6" s="200"/>
      <c r="F6" s="200"/>
      <c r="G6" s="146"/>
      <c r="H6" s="200"/>
      <c r="I6" s="208"/>
      <c r="J6" s="208"/>
      <c r="K6" s="208"/>
      <c r="L6" s="208"/>
    </row>
    <row r="7" spans="1:13" s="19" customFormat="1" ht="17.25" x14ac:dyDescent="0.3">
      <c r="A7" s="3"/>
      <c r="B7" s="201"/>
      <c r="C7" s="96"/>
      <c r="D7" s="202"/>
      <c r="E7" s="202"/>
      <c r="F7" s="202"/>
      <c r="G7" s="203"/>
      <c r="H7" s="202"/>
      <c r="I7" s="95"/>
      <c r="J7" s="95"/>
      <c r="K7" s="95"/>
      <c r="L7" s="95"/>
    </row>
    <row r="8" spans="1:13" s="19" customFormat="1" ht="17.25" x14ac:dyDescent="0.3">
      <c r="B8" s="201"/>
      <c r="C8" s="209" t="s">
        <v>230</v>
      </c>
      <c r="D8" s="210"/>
      <c r="E8" s="210"/>
      <c r="F8" s="210"/>
      <c r="G8" s="211"/>
      <c r="H8" s="210"/>
      <c r="I8" s="212"/>
      <c r="J8" s="212"/>
      <c r="K8" s="212"/>
      <c r="L8" s="212"/>
    </row>
    <row r="9" spans="1:13" s="19" customFormat="1" ht="16.5" x14ac:dyDescent="0.3"/>
    <row r="10" spans="1:13" s="19" customFormat="1" ht="199.5" customHeight="1" x14ac:dyDescent="0.3">
      <c r="C10" s="969" t="s">
        <v>3494</v>
      </c>
      <c r="D10" s="970"/>
      <c r="E10" s="970"/>
      <c r="F10" s="970"/>
      <c r="G10" s="970"/>
      <c r="H10" s="970"/>
      <c r="I10" s="970"/>
      <c r="J10" s="970"/>
      <c r="K10" s="970"/>
      <c r="L10" s="1069"/>
    </row>
    <row r="11" spans="1:13" s="19" customFormat="1" ht="16.5" x14ac:dyDescent="0.3"/>
    <row r="12" spans="1:13" s="19" customFormat="1" ht="17.25" x14ac:dyDescent="0.3">
      <c r="C12" s="213" t="s">
        <v>231</v>
      </c>
    </row>
    <row r="14" spans="1:13" s="19" customFormat="1" ht="32.25" customHeight="1" x14ac:dyDescent="0.3">
      <c r="C14" s="997" t="s">
        <v>232</v>
      </c>
      <c r="D14" s="995" t="s">
        <v>234</v>
      </c>
      <c r="E14" s="1040" t="s">
        <v>237</v>
      </c>
      <c r="F14" s="1041"/>
      <c r="G14" s="1041"/>
      <c r="H14" s="1041"/>
      <c r="I14" s="1042"/>
      <c r="J14" s="422" t="s">
        <v>1219</v>
      </c>
    </row>
    <row r="15" spans="1:13" s="19" customFormat="1" ht="16.5" x14ac:dyDescent="0.3">
      <c r="C15" s="998"/>
      <c r="D15" s="1038"/>
      <c r="E15" s="205" t="s">
        <v>123</v>
      </c>
      <c r="F15" s="205" t="s">
        <v>124</v>
      </c>
      <c r="G15" s="205" t="s">
        <v>125</v>
      </c>
      <c r="H15" s="205" t="s">
        <v>126</v>
      </c>
      <c r="I15" s="205" t="s">
        <v>128</v>
      </c>
      <c r="J15" s="205" t="s">
        <v>128</v>
      </c>
    </row>
    <row r="16" spans="1:13" s="19" customFormat="1" ht="16.5" x14ac:dyDescent="0.3">
      <c r="C16" s="998"/>
      <c r="D16" s="366" t="s">
        <v>88</v>
      </c>
      <c r="E16" s="366" t="s">
        <v>89</v>
      </c>
      <c r="F16" s="366" t="s">
        <v>99</v>
      </c>
      <c r="G16" s="366" t="s">
        <v>100</v>
      </c>
      <c r="H16" s="205" t="s">
        <v>101</v>
      </c>
      <c r="I16" s="205" t="s">
        <v>102</v>
      </c>
      <c r="J16" s="205" t="s">
        <v>1221</v>
      </c>
    </row>
    <row r="17" spans="1:13" s="19" customFormat="1" ht="35.1" customHeight="1" x14ac:dyDescent="0.3">
      <c r="C17" s="216" t="s">
        <v>3257</v>
      </c>
      <c r="D17" s="74">
        <v>0</v>
      </c>
      <c r="E17" s="354">
        <v>0</v>
      </c>
      <c r="F17" s="354" t="s">
        <v>2153</v>
      </c>
      <c r="G17" s="354" t="s">
        <v>2154</v>
      </c>
      <c r="H17" s="354" t="s">
        <v>2155</v>
      </c>
      <c r="I17" s="560" t="s">
        <v>2412</v>
      </c>
      <c r="J17" s="425"/>
    </row>
    <row r="18" spans="1:13" s="19" customFormat="1" ht="35.1" hidden="1" customHeight="1" x14ac:dyDescent="0.3">
      <c r="C18" s="216" t="s">
        <v>1842</v>
      </c>
      <c r="D18" s="74">
        <v>0</v>
      </c>
      <c r="E18" s="354">
        <v>0</v>
      </c>
      <c r="F18" s="354" t="s">
        <v>2153</v>
      </c>
      <c r="G18" s="354" t="s">
        <v>2154</v>
      </c>
      <c r="H18" s="354" t="s">
        <v>2155</v>
      </c>
      <c r="I18" s="560" t="s">
        <v>2412</v>
      </c>
      <c r="J18" s="425"/>
    </row>
    <row r="19" spans="1:13" s="19" customFormat="1" ht="35.1" customHeight="1" x14ac:dyDescent="0.3">
      <c r="C19" s="218" t="s">
        <v>239</v>
      </c>
      <c r="D19" s="74">
        <v>0</v>
      </c>
      <c r="E19" s="354">
        <v>0</v>
      </c>
      <c r="F19" s="354" t="s">
        <v>2153</v>
      </c>
      <c r="G19" s="354" t="s">
        <v>2154</v>
      </c>
      <c r="H19" s="354" t="s">
        <v>2155</v>
      </c>
      <c r="I19" s="560" t="s">
        <v>2412</v>
      </c>
      <c r="J19" s="425"/>
    </row>
    <row r="20" spans="1:13" s="19" customFormat="1" ht="57" x14ac:dyDescent="0.3">
      <c r="C20" s="467" t="s">
        <v>93</v>
      </c>
      <c r="D20" s="506" t="s">
        <v>1961</v>
      </c>
      <c r="E20" s="354" t="s">
        <v>1159</v>
      </c>
      <c r="F20" s="354" t="s">
        <v>2153</v>
      </c>
      <c r="G20" s="354" t="s">
        <v>2154</v>
      </c>
      <c r="H20" s="354" t="s">
        <v>2155</v>
      </c>
      <c r="I20" s="544" t="s">
        <v>3226</v>
      </c>
      <c r="J20" s="506" t="s">
        <v>1711</v>
      </c>
    </row>
    <row r="21" spans="1:13" s="19" customFormat="1" ht="16.5" x14ac:dyDescent="0.3"/>
    <row r="22" spans="1:13" s="19" customFormat="1" ht="17.25" x14ac:dyDescent="0.3">
      <c r="C22" s="68" t="s">
        <v>240</v>
      </c>
    </row>
    <row r="23" spans="1:13" s="19" customFormat="1" ht="13.5" customHeight="1" x14ac:dyDescent="0.3"/>
    <row r="24" spans="1:13" s="19" customFormat="1" ht="30" customHeight="1" x14ac:dyDescent="0.3">
      <c r="C24" s="982" t="s">
        <v>14</v>
      </c>
      <c r="D24" s="1062"/>
      <c r="E24" s="1062"/>
      <c r="F24" s="1062"/>
      <c r="G24" s="1062"/>
      <c r="H24" s="1062"/>
      <c r="I24" s="1062"/>
      <c r="J24" s="1062"/>
      <c r="K24" s="1062"/>
      <c r="L24" s="1063"/>
    </row>
    <row r="25" spans="1:13" s="19" customFormat="1" ht="16.5" x14ac:dyDescent="0.3"/>
    <row r="26" spans="1:13" s="19" customFormat="1" ht="16.5" hidden="1" x14ac:dyDescent="0.3">
      <c r="B26" s="583"/>
      <c r="C26" s="583"/>
      <c r="D26" s="583"/>
      <c r="E26" s="583"/>
      <c r="F26" s="583"/>
      <c r="G26" s="583"/>
      <c r="H26" s="583"/>
      <c r="I26" s="583"/>
      <c r="J26" s="583"/>
      <c r="K26" s="583"/>
      <c r="L26" s="583"/>
      <c r="M26" s="583"/>
    </row>
    <row r="27" spans="1:13" s="19" customFormat="1" ht="17.25" hidden="1" x14ac:dyDescent="0.3">
      <c r="B27" s="577"/>
      <c r="C27" s="580" t="s">
        <v>241</v>
      </c>
      <c r="D27" s="578"/>
      <c r="E27" s="578"/>
      <c r="F27" s="578"/>
      <c r="G27" s="579"/>
      <c r="H27" s="578"/>
      <c r="I27" s="583"/>
      <c r="J27" s="583"/>
      <c r="K27" s="583"/>
      <c r="L27" s="583"/>
      <c r="M27" s="583"/>
    </row>
    <row r="28" spans="1:13" s="19" customFormat="1" ht="16.5" hidden="1" x14ac:dyDescent="0.3">
      <c r="B28" s="583"/>
      <c r="C28" s="583"/>
      <c r="D28" s="583"/>
      <c r="E28" s="583"/>
      <c r="F28" s="583"/>
      <c r="G28" s="583"/>
      <c r="H28" s="583"/>
      <c r="I28" s="583"/>
      <c r="J28" s="583"/>
      <c r="K28" s="583"/>
      <c r="L28" s="583"/>
      <c r="M28" s="583"/>
    </row>
    <row r="29" spans="1:13" s="19" customFormat="1" ht="130.5" hidden="1" customHeight="1" x14ac:dyDescent="0.3">
      <c r="B29" s="583"/>
      <c r="C29" s="1064" t="s">
        <v>269</v>
      </c>
      <c r="D29" s="1065"/>
      <c r="E29" s="1065"/>
      <c r="F29" s="1065"/>
      <c r="G29" s="1065"/>
      <c r="H29" s="1065"/>
      <c r="I29" s="1065"/>
      <c r="J29" s="1065"/>
      <c r="K29" s="1065"/>
      <c r="L29" s="1066"/>
      <c r="M29" s="583"/>
    </row>
    <row r="30" spans="1:13" s="19" customFormat="1" ht="16.5" hidden="1" x14ac:dyDescent="0.3">
      <c r="B30" s="583"/>
      <c r="C30" s="583"/>
      <c r="D30" s="583"/>
      <c r="E30" s="583"/>
      <c r="F30" s="583"/>
      <c r="G30" s="583"/>
      <c r="H30" s="583"/>
      <c r="I30" s="583"/>
      <c r="J30" s="583"/>
      <c r="K30" s="583"/>
      <c r="L30" s="583"/>
      <c r="M30" s="583"/>
    </row>
    <row r="31" spans="1:13" s="19" customFormat="1" ht="17.25" hidden="1" x14ac:dyDescent="0.3">
      <c r="A31" s="2"/>
      <c r="B31" s="583"/>
      <c r="C31" s="584" t="s">
        <v>231</v>
      </c>
      <c r="D31" s="583"/>
      <c r="E31" s="583"/>
      <c r="F31" s="583"/>
      <c r="G31" s="583"/>
      <c r="H31" s="583"/>
      <c r="I31" s="583"/>
      <c r="J31" s="583"/>
      <c r="K31" s="583"/>
      <c r="L31" s="583"/>
      <c r="M31" s="583"/>
    </row>
    <row r="32" spans="1:13" hidden="1" x14ac:dyDescent="0.25">
      <c r="B32" s="614"/>
      <c r="C32" s="614"/>
      <c r="D32" s="614"/>
      <c r="E32" s="614"/>
      <c r="F32" s="614"/>
      <c r="G32" s="614"/>
      <c r="H32" s="614"/>
      <c r="I32" s="614"/>
      <c r="J32" s="632"/>
      <c r="K32" s="614"/>
      <c r="L32" s="614"/>
      <c r="M32" s="614"/>
    </row>
    <row r="33" spans="1:13" ht="16.5" hidden="1" x14ac:dyDescent="0.3">
      <c r="A33" s="19"/>
      <c r="B33" s="614"/>
      <c r="C33" s="1067" t="s">
        <v>243</v>
      </c>
      <c r="D33" s="1067"/>
      <c r="E33" s="1008" t="s">
        <v>232</v>
      </c>
      <c r="F33" s="1009"/>
      <c r="G33" s="1009"/>
      <c r="H33" s="1068" t="s">
        <v>244</v>
      </c>
      <c r="I33" s="1068"/>
      <c r="J33" s="633"/>
      <c r="K33" s="614"/>
      <c r="L33" s="614"/>
      <c r="M33" s="614"/>
    </row>
    <row r="34" spans="1:13" ht="25.5" hidden="1" customHeight="1" x14ac:dyDescent="0.3">
      <c r="A34" s="19"/>
      <c r="B34" s="614"/>
      <c r="C34" s="1060" t="s">
        <v>245</v>
      </c>
      <c r="D34" s="1061"/>
      <c r="E34" s="989" t="s">
        <v>1843</v>
      </c>
      <c r="F34" s="990"/>
      <c r="G34" s="991"/>
      <c r="H34" s="985" t="s">
        <v>1844</v>
      </c>
      <c r="I34" s="986"/>
      <c r="J34" s="634"/>
      <c r="K34" s="614"/>
      <c r="L34" s="614"/>
      <c r="M34" s="614"/>
    </row>
    <row r="35" spans="1:13" ht="25.5" hidden="1" customHeight="1" x14ac:dyDescent="0.3">
      <c r="A35" s="19"/>
      <c r="B35" s="614"/>
      <c r="C35" s="1058" t="s">
        <v>246</v>
      </c>
      <c r="D35" s="1059"/>
      <c r="E35" s="992" t="s">
        <v>1845</v>
      </c>
      <c r="F35" s="993"/>
      <c r="G35" s="994"/>
      <c r="H35" s="985" t="s">
        <v>1846</v>
      </c>
      <c r="I35" s="986"/>
      <c r="J35" s="634"/>
      <c r="K35" s="614"/>
      <c r="L35" s="614"/>
      <c r="M35" s="614"/>
    </row>
    <row r="36" spans="1:13" ht="25.5" hidden="1" customHeight="1" x14ac:dyDescent="0.3">
      <c r="A36" s="19"/>
      <c r="B36" s="614"/>
      <c r="C36" s="1058" t="s">
        <v>247</v>
      </c>
      <c r="D36" s="1059"/>
      <c r="E36" s="992" t="s">
        <v>1847</v>
      </c>
      <c r="F36" s="993"/>
      <c r="G36" s="994"/>
      <c r="H36" s="985" t="s">
        <v>1848</v>
      </c>
      <c r="I36" s="986"/>
      <c r="J36" s="634"/>
      <c r="K36" s="614"/>
      <c r="L36" s="614"/>
      <c r="M36" s="614"/>
    </row>
    <row r="37" spans="1:13" ht="16.5" hidden="1" customHeight="1" x14ac:dyDescent="0.3">
      <c r="A37" s="19"/>
      <c r="B37" s="614"/>
      <c r="C37" s="576"/>
      <c r="D37" s="576"/>
      <c r="E37" s="576"/>
      <c r="F37" s="576"/>
      <c r="G37" s="576"/>
      <c r="H37" s="576"/>
      <c r="I37" s="576"/>
      <c r="J37" s="576"/>
      <c r="K37" s="583"/>
      <c r="L37" s="583"/>
      <c r="M37" s="614"/>
    </row>
    <row r="38" spans="1:13" ht="16.5" hidden="1" customHeight="1" x14ac:dyDescent="0.3">
      <c r="A38" s="19"/>
      <c r="B38" s="614"/>
      <c r="C38" s="576"/>
      <c r="D38" s="576"/>
      <c r="E38" s="576"/>
      <c r="F38" s="576"/>
      <c r="G38" s="576"/>
      <c r="H38" s="576"/>
      <c r="I38" s="576"/>
      <c r="J38" s="576"/>
      <c r="K38" s="583"/>
      <c r="L38" s="583"/>
      <c r="M38" s="614"/>
    </row>
    <row r="39" spans="1:13" s="19" customFormat="1" ht="9.9499999999999993" hidden="1" customHeight="1" x14ac:dyDescent="0.3">
      <c r="B39" s="583"/>
      <c r="C39" s="975" t="s">
        <v>248</v>
      </c>
      <c r="D39" s="976"/>
      <c r="E39" s="976"/>
      <c r="F39" s="976"/>
      <c r="G39" s="976"/>
      <c r="H39" s="976"/>
      <c r="I39" s="977"/>
      <c r="J39" s="588"/>
      <c r="K39" s="589"/>
      <c r="L39" s="589"/>
      <c r="M39" s="589"/>
    </row>
    <row r="40" spans="1:13" s="19" customFormat="1" ht="9.9499999999999993" hidden="1" customHeight="1" x14ac:dyDescent="0.3">
      <c r="B40" s="583"/>
      <c r="C40" s="978"/>
      <c r="D40" s="979"/>
      <c r="E40" s="979"/>
      <c r="F40" s="979"/>
      <c r="G40" s="979"/>
      <c r="H40" s="979"/>
      <c r="I40" s="980"/>
      <c r="J40" s="590"/>
      <c r="K40" s="587"/>
      <c r="L40" s="587"/>
      <c r="M40" s="587"/>
    </row>
    <row r="41" spans="1:13" s="19" customFormat="1" ht="20.100000000000001" hidden="1" customHeight="1" x14ac:dyDescent="0.3">
      <c r="B41" s="583"/>
      <c r="C41" s="1057" t="s">
        <v>245</v>
      </c>
      <c r="D41" s="976"/>
      <c r="E41" s="591" t="s">
        <v>103</v>
      </c>
      <c r="F41" s="591" t="s">
        <v>104</v>
      </c>
      <c r="G41" s="591" t="s">
        <v>105</v>
      </c>
      <c r="H41" s="591" t="s">
        <v>106</v>
      </c>
      <c r="I41" s="591" t="s">
        <v>148</v>
      </c>
      <c r="J41" s="587"/>
      <c r="K41" s="587"/>
      <c r="L41" s="587"/>
      <c r="M41" s="587"/>
    </row>
    <row r="42" spans="1:13" s="19" customFormat="1" ht="20.100000000000001" hidden="1" customHeight="1" x14ac:dyDescent="0.3">
      <c r="B42" s="583"/>
      <c r="C42" s="978"/>
      <c r="D42" s="979"/>
      <c r="E42" s="592" t="s">
        <v>123</v>
      </c>
      <c r="F42" s="593" t="s">
        <v>124</v>
      </c>
      <c r="G42" s="593" t="s">
        <v>125</v>
      </c>
      <c r="H42" s="593" t="s">
        <v>126</v>
      </c>
      <c r="I42" s="594" t="s">
        <v>128</v>
      </c>
      <c r="J42" s="587"/>
      <c r="K42" s="587"/>
      <c r="L42" s="587"/>
      <c r="M42" s="587"/>
    </row>
    <row r="43" spans="1:13" s="19" customFormat="1" ht="24.95" hidden="1" customHeight="1" x14ac:dyDescent="0.3">
      <c r="B43" s="583"/>
      <c r="C43" s="595">
        <v>1</v>
      </c>
      <c r="D43" s="581" t="s">
        <v>123</v>
      </c>
      <c r="E43" s="596" t="s">
        <v>1128</v>
      </c>
      <c r="F43" s="627"/>
      <c r="G43" s="627"/>
      <c r="H43" s="627"/>
      <c r="I43" s="628"/>
      <c r="J43" s="587"/>
      <c r="K43" s="587"/>
      <c r="L43" s="587"/>
      <c r="M43" s="587"/>
    </row>
    <row r="44" spans="1:13" s="19" customFormat="1" ht="24.95" hidden="1" customHeight="1" x14ac:dyDescent="0.3">
      <c r="B44" s="583"/>
      <c r="C44" s="595">
        <v>2</v>
      </c>
      <c r="D44" s="581" t="s">
        <v>124</v>
      </c>
      <c r="E44" s="627"/>
      <c r="F44" s="596" t="s">
        <v>1129</v>
      </c>
      <c r="G44" s="627"/>
      <c r="H44" s="627"/>
      <c r="I44" s="628"/>
      <c r="J44" s="587"/>
      <c r="K44" s="587"/>
      <c r="L44" s="587"/>
      <c r="M44" s="587"/>
    </row>
    <row r="45" spans="1:13" s="19" customFormat="1" ht="24.95" hidden="1" customHeight="1" x14ac:dyDescent="0.3">
      <c r="B45" s="583"/>
      <c r="C45" s="595">
        <v>3</v>
      </c>
      <c r="D45" s="581" t="s">
        <v>125</v>
      </c>
      <c r="E45" s="627"/>
      <c r="F45" s="627"/>
      <c r="G45" s="596" t="s">
        <v>1130</v>
      </c>
      <c r="H45" s="627"/>
      <c r="I45" s="628"/>
      <c r="J45" s="587"/>
      <c r="K45" s="587"/>
      <c r="L45" s="587"/>
      <c r="M45" s="587"/>
    </row>
    <row r="46" spans="1:13" s="19" customFormat="1" ht="24.95" hidden="1" customHeight="1" x14ac:dyDescent="0.3">
      <c r="B46" s="583"/>
      <c r="C46" s="595">
        <v>4</v>
      </c>
      <c r="D46" s="581" t="s">
        <v>126</v>
      </c>
      <c r="E46" s="627"/>
      <c r="F46" s="627"/>
      <c r="G46" s="627"/>
      <c r="H46" s="596" t="s">
        <v>1131</v>
      </c>
      <c r="I46" s="628"/>
      <c r="J46" s="587"/>
      <c r="K46" s="587"/>
      <c r="L46" s="587"/>
      <c r="M46" s="587"/>
    </row>
    <row r="47" spans="1:13" s="19" customFormat="1" ht="24.95" hidden="1" customHeight="1" x14ac:dyDescent="0.3">
      <c r="B47" s="583"/>
      <c r="C47" s="595">
        <v>5</v>
      </c>
      <c r="D47" s="581" t="s">
        <v>128</v>
      </c>
      <c r="E47" s="627"/>
      <c r="F47" s="627"/>
      <c r="G47" s="627"/>
      <c r="H47" s="627"/>
      <c r="I47" s="596" t="s">
        <v>1132</v>
      </c>
      <c r="J47" s="599"/>
      <c r="K47" s="599"/>
      <c r="L47" s="599"/>
      <c r="M47" s="599"/>
    </row>
    <row r="48" spans="1:13" ht="16.5" hidden="1" x14ac:dyDescent="0.3">
      <c r="A48" s="19"/>
      <c r="B48" s="614"/>
      <c r="C48" s="576"/>
      <c r="D48" s="576"/>
      <c r="E48" s="576"/>
      <c r="F48" s="576"/>
      <c r="G48" s="576"/>
      <c r="H48" s="576"/>
      <c r="I48" s="576"/>
      <c r="J48" s="576"/>
      <c r="K48" s="576"/>
      <c r="L48" s="576"/>
      <c r="M48" s="614"/>
    </row>
    <row r="49" spans="1:13" ht="16.5" hidden="1" x14ac:dyDescent="0.3">
      <c r="A49" s="19"/>
      <c r="B49" s="614"/>
      <c r="C49" s="576"/>
      <c r="D49" s="576"/>
      <c r="E49" s="576"/>
      <c r="F49" s="576"/>
      <c r="G49" s="576"/>
      <c r="H49" s="576"/>
      <c r="I49" s="576"/>
      <c r="J49" s="576"/>
      <c r="K49" s="576"/>
      <c r="L49" s="576"/>
      <c r="M49" s="614"/>
    </row>
    <row r="50" spans="1:13" s="19" customFormat="1" ht="9.9499999999999993" hidden="1" customHeight="1" x14ac:dyDescent="0.3">
      <c r="B50" s="583"/>
      <c r="C50" s="975" t="s">
        <v>248</v>
      </c>
      <c r="D50" s="976"/>
      <c r="E50" s="976"/>
      <c r="F50" s="976"/>
      <c r="G50" s="976"/>
      <c r="H50" s="976"/>
      <c r="I50" s="977"/>
      <c r="J50" s="601"/>
      <c r="K50" s="577"/>
      <c r="L50" s="577"/>
      <c r="M50" s="583"/>
    </row>
    <row r="51" spans="1:13" s="19" customFormat="1" ht="9.9499999999999993" hidden="1" customHeight="1" x14ac:dyDescent="0.3">
      <c r="B51" s="583"/>
      <c r="C51" s="978"/>
      <c r="D51" s="979"/>
      <c r="E51" s="979"/>
      <c r="F51" s="979"/>
      <c r="G51" s="979"/>
      <c r="H51" s="979"/>
      <c r="I51" s="980"/>
      <c r="J51" s="601"/>
      <c r="K51" s="577"/>
      <c r="L51" s="577"/>
      <c r="M51" s="583"/>
    </row>
    <row r="52" spans="1:13" s="19" customFormat="1" ht="20.100000000000001" hidden="1" customHeight="1" x14ac:dyDescent="0.3">
      <c r="B52" s="583"/>
      <c r="C52" s="1057" t="s">
        <v>246</v>
      </c>
      <c r="D52" s="976"/>
      <c r="E52" s="591" t="s">
        <v>149</v>
      </c>
      <c r="F52" s="591" t="s">
        <v>174</v>
      </c>
      <c r="G52" s="591" t="s">
        <v>175</v>
      </c>
      <c r="H52" s="591" t="s">
        <v>176</v>
      </c>
      <c r="I52" s="591" t="s">
        <v>177</v>
      </c>
      <c r="J52" s="587"/>
      <c r="K52" s="587"/>
      <c r="L52" s="587"/>
      <c r="M52" s="587"/>
    </row>
    <row r="53" spans="1:13" s="19" customFormat="1" ht="20.100000000000001" hidden="1" customHeight="1" x14ac:dyDescent="0.3">
      <c r="B53" s="583"/>
      <c r="C53" s="978"/>
      <c r="D53" s="979"/>
      <c r="E53" s="592" t="s">
        <v>123</v>
      </c>
      <c r="F53" s="593" t="s">
        <v>124</v>
      </c>
      <c r="G53" s="593" t="s">
        <v>125</v>
      </c>
      <c r="H53" s="593" t="s">
        <v>126</v>
      </c>
      <c r="I53" s="594" t="s">
        <v>128</v>
      </c>
      <c r="J53" s="601"/>
      <c r="K53" s="577"/>
      <c r="L53" s="577"/>
      <c r="M53" s="583"/>
    </row>
    <row r="54" spans="1:13" s="19" customFormat="1" ht="24.95" hidden="1" customHeight="1" x14ac:dyDescent="0.3">
      <c r="B54" s="583"/>
      <c r="C54" s="595">
        <v>1</v>
      </c>
      <c r="D54" s="581" t="s">
        <v>123</v>
      </c>
      <c r="E54" s="596" t="s">
        <v>1128</v>
      </c>
      <c r="F54" s="627"/>
      <c r="G54" s="627"/>
      <c r="H54" s="627"/>
      <c r="I54" s="628"/>
      <c r="J54" s="601"/>
      <c r="K54" s="577"/>
      <c r="L54" s="577"/>
      <c r="M54" s="583"/>
    </row>
    <row r="55" spans="1:13" s="19" customFormat="1" ht="24.95" hidden="1" customHeight="1" x14ac:dyDescent="0.3">
      <c r="B55" s="583"/>
      <c r="C55" s="595">
        <v>2</v>
      </c>
      <c r="D55" s="581" t="s">
        <v>124</v>
      </c>
      <c r="E55" s="627"/>
      <c r="F55" s="596" t="s">
        <v>1129</v>
      </c>
      <c r="G55" s="627"/>
      <c r="H55" s="627"/>
      <c r="I55" s="628"/>
      <c r="J55" s="601"/>
      <c r="K55" s="577"/>
      <c r="L55" s="577"/>
      <c r="M55" s="583"/>
    </row>
    <row r="56" spans="1:13" s="19" customFormat="1" ht="24.95" hidden="1" customHeight="1" x14ac:dyDescent="0.3">
      <c r="B56" s="583"/>
      <c r="C56" s="595">
        <v>3</v>
      </c>
      <c r="D56" s="581" t="s">
        <v>125</v>
      </c>
      <c r="E56" s="627"/>
      <c r="F56" s="627"/>
      <c r="G56" s="596" t="s">
        <v>1130</v>
      </c>
      <c r="H56" s="627"/>
      <c r="I56" s="628"/>
      <c r="J56" s="601"/>
      <c r="K56" s="577"/>
      <c r="L56" s="577"/>
      <c r="M56" s="583"/>
    </row>
    <row r="57" spans="1:13" s="19" customFormat="1" ht="24.95" hidden="1" customHeight="1" x14ac:dyDescent="0.3">
      <c r="B57" s="583"/>
      <c r="C57" s="595">
        <v>4</v>
      </c>
      <c r="D57" s="581" t="s">
        <v>126</v>
      </c>
      <c r="E57" s="627"/>
      <c r="F57" s="627"/>
      <c r="G57" s="627"/>
      <c r="H57" s="596" t="s">
        <v>1131</v>
      </c>
      <c r="I57" s="628"/>
      <c r="J57" s="601"/>
      <c r="K57" s="577"/>
      <c r="L57" s="577"/>
      <c r="M57" s="583"/>
    </row>
    <row r="58" spans="1:13" s="19" customFormat="1" ht="24.95" hidden="1" customHeight="1" x14ac:dyDescent="0.3">
      <c r="B58" s="583"/>
      <c r="C58" s="595">
        <v>5</v>
      </c>
      <c r="D58" s="581" t="s">
        <v>128</v>
      </c>
      <c r="E58" s="627"/>
      <c r="F58" s="627"/>
      <c r="G58" s="627"/>
      <c r="H58" s="627"/>
      <c r="I58" s="596" t="s">
        <v>1132</v>
      </c>
      <c r="J58" s="601"/>
      <c r="K58" s="577"/>
      <c r="L58" s="577"/>
      <c r="M58" s="583"/>
    </row>
    <row r="59" spans="1:13" ht="16.5" hidden="1" x14ac:dyDescent="0.3">
      <c r="A59" s="19"/>
      <c r="B59" s="614"/>
      <c r="C59" s="576"/>
      <c r="D59" s="576"/>
      <c r="E59" s="576"/>
      <c r="F59" s="576"/>
      <c r="G59" s="576"/>
      <c r="H59" s="576"/>
      <c r="I59" s="576"/>
      <c r="J59" s="576"/>
      <c r="K59" s="576"/>
      <c r="L59" s="576"/>
      <c r="M59" s="614"/>
    </row>
    <row r="60" spans="1:13" ht="16.5" hidden="1" x14ac:dyDescent="0.3">
      <c r="A60" s="19"/>
      <c r="B60" s="614"/>
      <c r="C60" s="576"/>
      <c r="D60" s="576"/>
      <c r="E60" s="576"/>
      <c r="F60" s="576"/>
      <c r="G60" s="576"/>
      <c r="H60" s="576"/>
      <c r="I60" s="576"/>
      <c r="J60" s="576"/>
      <c r="K60" s="576"/>
      <c r="L60" s="576"/>
      <c r="M60" s="614"/>
    </row>
    <row r="61" spans="1:13" s="19" customFormat="1" ht="9.9499999999999993" hidden="1" customHeight="1" x14ac:dyDescent="0.3">
      <c r="B61" s="583"/>
      <c r="C61" s="975" t="s">
        <v>248</v>
      </c>
      <c r="D61" s="976"/>
      <c r="E61" s="976"/>
      <c r="F61" s="976"/>
      <c r="G61" s="976"/>
      <c r="H61" s="976"/>
      <c r="I61" s="977"/>
      <c r="J61" s="577"/>
      <c r="K61" s="577"/>
      <c r="L61" s="577"/>
      <c r="M61" s="583"/>
    </row>
    <row r="62" spans="1:13" s="19" customFormat="1" ht="9.9499999999999993" hidden="1" customHeight="1" x14ac:dyDescent="0.3">
      <c r="B62" s="583"/>
      <c r="C62" s="978"/>
      <c r="D62" s="979"/>
      <c r="E62" s="979"/>
      <c r="F62" s="979"/>
      <c r="G62" s="979"/>
      <c r="H62" s="979"/>
      <c r="I62" s="980"/>
      <c r="J62" s="577"/>
      <c r="K62" s="577"/>
      <c r="L62" s="577"/>
      <c r="M62" s="583"/>
    </row>
    <row r="63" spans="1:13" s="19" customFormat="1" ht="20.100000000000001" hidden="1" customHeight="1" x14ac:dyDescent="0.3">
      <c r="B63" s="583"/>
      <c r="C63" s="1057" t="s">
        <v>247</v>
      </c>
      <c r="D63" s="976"/>
      <c r="E63" s="591" t="s">
        <v>178</v>
      </c>
      <c r="F63" s="591" t="s">
        <v>1121</v>
      </c>
      <c r="G63" s="591" t="s">
        <v>1122</v>
      </c>
      <c r="H63" s="591" t="s">
        <v>1123</v>
      </c>
      <c r="I63" s="591" t="s">
        <v>1124</v>
      </c>
      <c r="J63" s="601"/>
      <c r="K63" s="577"/>
      <c r="L63" s="577"/>
      <c r="M63" s="583"/>
    </row>
    <row r="64" spans="1:13" s="19" customFormat="1" ht="20.100000000000001" hidden="1" customHeight="1" x14ac:dyDescent="0.3">
      <c r="B64" s="583"/>
      <c r="C64" s="978"/>
      <c r="D64" s="979"/>
      <c r="E64" s="592" t="s">
        <v>123</v>
      </c>
      <c r="F64" s="593" t="s">
        <v>124</v>
      </c>
      <c r="G64" s="593" t="s">
        <v>125</v>
      </c>
      <c r="H64" s="593" t="s">
        <v>126</v>
      </c>
      <c r="I64" s="594" t="s">
        <v>128</v>
      </c>
      <c r="J64" s="601"/>
      <c r="K64" s="577"/>
      <c r="L64" s="577"/>
      <c r="M64" s="583"/>
    </row>
    <row r="65" spans="1:26" s="19" customFormat="1" ht="24.95" hidden="1" customHeight="1" x14ac:dyDescent="0.3">
      <c r="B65" s="583"/>
      <c r="C65" s="595">
        <v>1</v>
      </c>
      <c r="D65" s="581" t="s">
        <v>123</v>
      </c>
      <c r="E65" s="596" t="s">
        <v>1128</v>
      </c>
      <c r="F65" s="627"/>
      <c r="G65" s="627"/>
      <c r="H65" s="627"/>
      <c r="I65" s="628"/>
      <c r="J65" s="601"/>
      <c r="K65" s="577"/>
      <c r="L65" s="577"/>
      <c r="M65" s="583"/>
    </row>
    <row r="66" spans="1:26" s="19" customFormat="1" ht="24.95" hidden="1" customHeight="1" x14ac:dyDescent="0.3">
      <c r="B66" s="583"/>
      <c r="C66" s="595">
        <v>2</v>
      </c>
      <c r="D66" s="581" t="s">
        <v>124</v>
      </c>
      <c r="E66" s="627"/>
      <c r="F66" s="596" t="s">
        <v>1129</v>
      </c>
      <c r="G66" s="627"/>
      <c r="H66" s="627"/>
      <c r="I66" s="628"/>
      <c r="J66" s="601"/>
      <c r="K66" s="577"/>
      <c r="L66" s="577"/>
      <c r="M66" s="583"/>
    </row>
    <row r="67" spans="1:26" s="19" customFormat="1" ht="24.95" hidden="1" customHeight="1" x14ac:dyDescent="0.3">
      <c r="B67" s="583"/>
      <c r="C67" s="595">
        <v>3</v>
      </c>
      <c r="D67" s="581" t="s">
        <v>125</v>
      </c>
      <c r="E67" s="627"/>
      <c r="F67" s="627"/>
      <c r="G67" s="596" t="s">
        <v>1130</v>
      </c>
      <c r="H67" s="627"/>
      <c r="I67" s="628"/>
      <c r="J67" s="601"/>
      <c r="K67" s="577"/>
      <c r="L67" s="577"/>
      <c r="M67" s="583"/>
    </row>
    <row r="68" spans="1:26" s="19" customFormat="1" ht="24.95" hidden="1" customHeight="1" x14ac:dyDescent="0.3">
      <c r="B68" s="583"/>
      <c r="C68" s="595">
        <v>4</v>
      </c>
      <c r="D68" s="581" t="s">
        <v>126</v>
      </c>
      <c r="E68" s="627"/>
      <c r="F68" s="627"/>
      <c r="G68" s="627"/>
      <c r="H68" s="596" t="s">
        <v>1131</v>
      </c>
      <c r="I68" s="628"/>
      <c r="J68" s="601"/>
      <c r="K68" s="577"/>
      <c r="L68" s="577"/>
      <c r="M68" s="583"/>
    </row>
    <row r="69" spans="1:26" s="19" customFormat="1" ht="24.95" hidden="1" customHeight="1" x14ac:dyDescent="0.3">
      <c r="B69" s="583"/>
      <c r="C69" s="595">
        <v>5</v>
      </c>
      <c r="D69" s="581" t="s">
        <v>128</v>
      </c>
      <c r="E69" s="627"/>
      <c r="F69" s="627"/>
      <c r="G69" s="627"/>
      <c r="H69" s="627"/>
      <c r="I69" s="596" t="s">
        <v>1132</v>
      </c>
      <c r="J69" s="601"/>
      <c r="K69" s="577"/>
      <c r="L69" s="577"/>
      <c r="M69" s="583"/>
    </row>
    <row r="70" spans="1:26" ht="16.5" hidden="1" x14ac:dyDescent="0.3">
      <c r="A70" s="19"/>
      <c r="B70" s="614"/>
      <c r="C70" s="583"/>
      <c r="D70" s="583"/>
      <c r="E70" s="583"/>
      <c r="F70" s="583"/>
      <c r="G70" s="583"/>
      <c r="H70" s="583"/>
      <c r="I70" s="583"/>
      <c r="J70" s="583"/>
      <c r="K70" s="583"/>
      <c r="L70" s="583"/>
      <c r="M70" s="614"/>
    </row>
    <row r="71" spans="1:26" ht="17.25" hidden="1" x14ac:dyDescent="0.3">
      <c r="A71" s="19"/>
      <c r="B71" s="614"/>
      <c r="C71" s="584" t="s">
        <v>240</v>
      </c>
      <c r="D71" s="576"/>
      <c r="E71" s="576"/>
      <c r="F71" s="576"/>
      <c r="G71" s="576"/>
      <c r="H71" s="576"/>
      <c r="I71" s="576"/>
      <c r="J71" s="576"/>
      <c r="K71" s="576"/>
      <c r="L71" s="576"/>
      <c r="M71" s="614"/>
      <c r="N71" s="2"/>
      <c r="O71" s="2"/>
      <c r="P71" s="2"/>
      <c r="Q71" s="2"/>
      <c r="R71" s="2"/>
      <c r="S71" s="2"/>
      <c r="T71" s="2"/>
      <c r="U71" s="2"/>
      <c r="V71" s="2"/>
      <c r="W71" s="2"/>
      <c r="X71" s="2"/>
      <c r="Y71" s="2"/>
      <c r="Z71" s="2"/>
    </row>
    <row r="72" spans="1:26" ht="16.5" hidden="1" x14ac:dyDescent="0.3">
      <c r="A72" s="19"/>
      <c r="B72" s="614"/>
      <c r="C72" s="614"/>
      <c r="D72" s="583"/>
      <c r="E72" s="583"/>
      <c r="F72" s="583"/>
      <c r="G72" s="583"/>
      <c r="H72" s="583"/>
      <c r="I72" s="583"/>
      <c r="J72" s="583"/>
      <c r="K72" s="583"/>
      <c r="L72" s="583"/>
      <c r="M72" s="614"/>
      <c r="N72" s="2"/>
      <c r="O72" s="2"/>
      <c r="P72" s="2"/>
      <c r="Q72" s="2"/>
      <c r="R72" s="2"/>
      <c r="S72" s="2"/>
      <c r="T72" s="2"/>
      <c r="U72" s="2"/>
      <c r="V72" s="2"/>
      <c r="W72" s="2"/>
      <c r="X72" s="2"/>
      <c r="Y72" s="2"/>
      <c r="Z72" s="2"/>
    </row>
    <row r="73" spans="1:26" ht="99.95" hidden="1" customHeight="1" x14ac:dyDescent="0.3">
      <c r="A73" s="19"/>
      <c r="B73" s="614"/>
      <c r="C73" s="972" t="s">
        <v>14</v>
      </c>
      <c r="D73" s="973"/>
      <c r="E73" s="973"/>
      <c r="F73" s="973"/>
      <c r="G73" s="973"/>
      <c r="H73" s="973"/>
      <c r="I73" s="973"/>
      <c r="J73" s="973"/>
      <c r="K73" s="973"/>
      <c r="L73" s="974"/>
      <c r="M73" s="614"/>
    </row>
    <row r="74" spans="1:26" ht="6" hidden="1" customHeight="1" x14ac:dyDescent="0.3">
      <c r="A74" s="19"/>
      <c r="B74" s="614"/>
      <c r="C74" s="583"/>
      <c r="D74" s="583"/>
      <c r="E74" s="583"/>
      <c r="F74" s="583"/>
      <c r="G74" s="583"/>
      <c r="H74" s="583"/>
      <c r="I74" s="583"/>
      <c r="J74" s="583"/>
      <c r="K74" s="583"/>
      <c r="L74" s="583"/>
      <c r="M74" s="614"/>
    </row>
    <row r="75" spans="1:26" ht="16.5" hidden="1" x14ac:dyDescent="0.3">
      <c r="A75" s="19"/>
      <c r="B75" s="614"/>
      <c r="C75" s="614"/>
      <c r="D75" s="614"/>
      <c r="E75" s="614"/>
      <c r="F75" s="614"/>
      <c r="G75" s="614"/>
      <c r="H75" s="614"/>
      <c r="I75" s="614"/>
      <c r="J75" s="614"/>
      <c r="K75" s="614"/>
      <c r="L75" s="614"/>
      <c r="M75" s="614"/>
    </row>
    <row r="76" spans="1:26" ht="16.5" hidden="1" x14ac:dyDescent="0.3">
      <c r="A76" s="19"/>
      <c r="B76" s="614"/>
      <c r="C76" s="614"/>
      <c r="D76" s="614"/>
      <c r="E76" s="614"/>
      <c r="F76" s="614"/>
      <c r="G76" s="614"/>
      <c r="H76" s="614"/>
      <c r="I76" s="614"/>
      <c r="J76" s="614"/>
      <c r="K76" s="614"/>
      <c r="L76" s="614"/>
      <c r="M76" s="614"/>
    </row>
    <row r="77" spans="1:26" ht="16.5" x14ac:dyDescent="0.3">
      <c r="A77" s="19"/>
      <c r="C77" s="380" t="s">
        <v>1191</v>
      </c>
      <c r="J77" s="2"/>
    </row>
    <row r="78" spans="1:26" ht="16.5" x14ac:dyDescent="0.3">
      <c r="A78" s="19"/>
      <c r="C78" s="19" t="s">
        <v>2200</v>
      </c>
      <c r="J78" s="2"/>
    </row>
  </sheetData>
  <sheetProtection formatColumns="0"/>
  <mergeCells count="26">
    <mergeCell ref="J4:L4"/>
    <mergeCell ref="C10:L10"/>
    <mergeCell ref="D14:D15"/>
    <mergeCell ref="E14:I14"/>
    <mergeCell ref="C14:C16"/>
    <mergeCell ref="C34:D34"/>
    <mergeCell ref="C35:D35"/>
    <mergeCell ref="C24:L24"/>
    <mergeCell ref="C29:L29"/>
    <mergeCell ref="C33:D33"/>
    <mergeCell ref="E34:G34"/>
    <mergeCell ref="E35:G35"/>
    <mergeCell ref="H34:I34"/>
    <mergeCell ref="H35:I35"/>
    <mergeCell ref="E33:G33"/>
    <mergeCell ref="H33:I33"/>
    <mergeCell ref="C61:I62"/>
    <mergeCell ref="C63:D64"/>
    <mergeCell ref="C73:L73"/>
    <mergeCell ref="C36:D36"/>
    <mergeCell ref="C39:I40"/>
    <mergeCell ref="E36:G36"/>
    <mergeCell ref="H36:I36"/>
    <mergeCell ref="C41:D42"/>
    <mergeCell ref="C50:I51"/>
    <mergeCell ref="C52:D53"/>
  </mergeCells>
  <conditionalFormatting sqref="E17 E19">
    <cfRule type="expression" dxfId="587" priority="30">
      <formula>ISNUMBER(E17)</formula>
    </cfRule>
  </conditionalFormatting>
  <conditionalFormatting sqref="E43">
    <cfRule type="expression" dxfId="586" priority="29">
      <formula>ISNUMBER(E43)</formula>
    </cfRule>
  </conditionalFormatting>
  <conditionalFormatting sqref="F44">
    <cfRule type="expression" dxfId="585" priority="28">
      <formula>ISNUMBER(F44)</formula>
    </cfRule>
  </conditionalFormatting>
  <conditionalFormatting sqref="G45">
    <cfRule type="expression" dxfId="584" priority="27">
      <formula>ISNUMBER(G45)</formula>
    </cfRule>
  </conditionalFormatting>
  <conditionalFormatting sqref="H46">
    <cfRule type="expression" dxfId="583" priority="26">
      <formula>ISNUMBER(H46)</formula>
    </cfRule>
  </conditionalFormatting>
  <conditionalFormatting sqref="I47">
    <cfRule type="expression" dxfId="582" priority="25">
      <formula>ISNUMBER(I47)</formula>
    </cfRule>
  </conditionalFormatting>
  <conditionalFormatting sqref="E54">
    <cfRule type="expression" dxfId="581" priority="24">
      <formula>ISNUMBER(E54)</formula>
    </cfRule>
  </conditionalFormatting>
  <conditionalFormatting sqref="F55">
    <cfRule type="expression" dxfId="580" priority="23">
      <formula>ISNUMBER(F55)</formula>
    </cfRule>
  </conditionalFormatting>
  <conditionalFormatting sqref="G56">
    <cfRule type="expression" dxfId="579" priority="22">
      <formula>ISNUMBER(G56)</formula>
    </cfRule>
  </conditionalFormatting>
  <conditionalFormatting sqref="H57">
    <cfRule type="expression" dxfId="578" priority="21">
      <formula>ISNUMBER(H57)</formula>
    </cfRule>
  </conditionalFormatting>
  <conditionalFormatting sqref="I58">
    <cfRule type="expression" dxfId="577" priority="20">
      <formula>ISNUMBER(I58)</formula>
    </cfRule>
  </conditionalFormatting>
  <conditionalFormatting sqref="E65">
    <cfRule type="expression" dxfId="576" priority="19">
      <formula>ISNUMBER(E65)</formula>
    </cfRule>
  </conditionalFormatting>
  <conditionalFormatting sqref="F66">
    <cfRule type="expression" dxfId="575" priority="18">
      <formula>ISNUMBER(F66)</formula>
    </cfRule>
  </conditionalFormatting>
  <conditionalFormatting sqref="G67">
    <cfRule type="expression" dxfId="574" priority="17">
      <formula>ISNUMBER(G67)</formula>
    </cfRule>
  </conditionalFormatting>
  <conditionalFormatting sqref="H68">
    <cfRule type="expression" dxfId="573" priority="16">
      <formula>ISNUMBER(H68)</formula>
    </cfRule>
  </conditionalFormatting>
  <conditionalFormatting sqref="I69">
    <cfRule type="expression" dxfId="572" priority="15">
      <formula>ISNUMBER(I69)</formula>
    </cfRule>
  </conditionalFormatting>
  <conditionalFormatting sqref="E20">
    <cfRule type="expression" dxfId="571" priority="12">
      <formula>ISNUMBER(E20)</formula>
    </cfRule>
  </conditionalFormatting>
  <conditionalFormatting sqref="I17 I19">
    <cfRule type="expression" dxfId="570" priority="11">
      <formula>ISNUMBER(I17)</formula>
    </cfRule>
  </conditionalFormatting>
  <conditionalFormatting sqref="J17 J19">
    <cfRule type="expression" dxfId="569" priority="9">
      <formula>ISNUMBER(J17)</formula>
    </cfRule>
  </conditionalFormatting>
  <conditionalFormatting sqref="E18">
    <cfRule type="expression" dxfId="568" priority="7">
      <formula>ISNUMBER(E18)</formula>
    </cfRule>
  </conditionalFormatting>
  <conditionalFormatting sqref="I18">
    <cfRule type="expression" dxfId="567" priority="6">
      <formula>ISNUMBER(I18)</formula>
    </cfRule>
  </conditionalFormatting>
  <conditionalFormatting sqref="J18">
    <cfRule type="expression" dxfId="566" priority="5">
      <formula>ISNUMBER(J18)</formula>
    </cfRule>
  </conditionalFormatting>
  <conditionalFormatting sqref="H34:I36">
    <cfRule type="expression" dxfId="565" priority="4">
      <formula>ISNUMBER(H34)</formula>
    </cfRule>
  </conditionalFormatting>
  <conditionalFormatting sqref="E34:E36">
    <cfRule type="expression" dxfId="564" priority="3">
      <formula>ISNUMBER(E34)</formula>
    </cfRule>
  </conditionalFormatting>
  <conditionalFormatting sqref="F17:H17">
    <cfRule type="expression" dxfId="563" priority="2">
      <formula>ISNUMBER(F17)</formula>
    </cfRule>
  </conditionalFormatting>
  <conditionalFormatting sqref="F18:H20">
    <cfRule type="expression" dxfId="562" priority="1">
      <formula>ISNUMBER(F18)</formula>
    </cfRule>
  </conditionalFormatting>
  <pageMargins left="0.70866141732283472" right="0.70866141732283472" top="0.74803149606299213" bottom="0.74803149606299213" header="0.31496062992125984" footer="0.31496062992125984"/>
  <pageSetup paperSize="9" scale="38" orientation="portrait" r:id="rId1"/>
  <headerFooter scaleWithDoc="0">
    <oddHeader>&amp;R&amp;F</oddHeader>
    <oddFooter>&amp;L&amp;D &amp;T&amp;RPage &amp;P of &amp;N&amp;C&amp;1#&amp;"Calibri"&amp;10&amp;K000000Classification: Confidential</oddFooter>
  </headerFooter>
  <rowBreaks count="2" manualBreakCount="2">
    <brk id="25" max="12" man="1"/>
    <brk id="57" max="1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pageSetUpPr fitToPage="1"/>
  </sheetPr>
  <dimension ref="B2:J24"/>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52" customWidth="1"/>
    <col min="4" max="4" width="28" style="348" customWidth="1"/>
    <col min="5" max="5" width="30.42578125" style="348" customWidth="1"/>
    <col min="6" max="6" width="9.7109375" style="348" customWidth="1"/>
    <col min="7" max="8" width="44.28515625" style="348" customWidth="1"/>
    <col min="9" max="9" width="40.7109375" style="348" customWidth="1"/>
    <col min="10" max="10" width="10.7109375" style="347" customWidth="1"/>
    <col min="11" max="16384" width="9.140625" style="347"/>
  </cols>
  <sheetData>
    <row r="2" spans="2:10" ht="48" customHeight="1" x14ac:dyDescent="0.25">
      <c r="B2" s="815" t="s">
        <v>1172</v>
      </c>
      <c r="C2" s="815"/>
      <c r="D2" s="815"/>
      <c r="E2" s="815"/>
      <c r="F2" s="815"/>
      <c r="G2" s="815"/>
      <c r="H2" s="815"/>
      <c r="I2" s="815"/>
      <c r="J2" s="815"/>
    </row>
    <row r="3" spans="2:10" ht="32.25" customHeight="1" x14ac:dyDescent="0.25">
      <c r="B3" s="350" t="s">
        <v>1386</v>
      </c>
      <c r="C3" s="350" t="s">
        <v>707</v>
      </c>
      <c r="D3" s="350" t="s">
        <v>1301</v>
      </c>
      <c r="E3" s="350" t="s">
        <v>545</v>
      </c>
      <c r="F3" s="371" t="s">
        <v>546</v>
      </c>
      <c r="G3" s="350" t="s">
        <v>547</v>
      </c>
      <c r="H3" s="709" t="s">
        <v>3083</v>
      </c>
      <c r="I3" s="350" t="s">
        <v>428</v>
      </c>
      <c r="J3" s="350" t="s">
        <v>55</v>
      </c>
    </row>
    <row r="4" spans="2:10" ht="57.75" customHeight="1" x14ac:dyDescent="0.25">
      <c r="B4" s="357" t="s">
        <v>1648</v>
      </c>
      <c r="C4" s="357" t="s">
        <v>2749</v>
      </c>
      <c r="D4" s="358" t="s">
        <v>1113</v>
      </c>
      <c r="E4" s="358" t="s">
        <v>716</v>
      </c>
      <c r="F4" s="357" t="s">
        <v>558</v>
      </c>
      <c r="G4" s="358" t="s">
        <v>2765</v>
      </c>
      <c r="H4" s="358"/>
      <c r="I4" s="478"/>
      <c r="J4" s="490" t="s">
        <v>1304</v>
      </c>
    </row>
    <row r="5" spans="2:10" ht="57.75" customHeight="1" x14ac:dyDescent="0.25">
      <c r="B5" s="357" t="s">
        <v>2764</v>
      </c>
      <c r="C5" s="357" t="s">
        <v>2727</v>
      </c>
      <c r="D5" s="358" t="s">
        <v>1113</v>
      </c>
      <c r="E5" s="358" t="s">
        <v>716</v>
      </c>
      <c r="F5" s="357" t="s">
        <v>558</v>
      </c>
      <c r="G5" s="358" t="s">
        <v>2765</v>
      </c>
      <c r="H5" s="358"/>
      <c r="I5" s="478"/>
      <c r="J5" s="490" t="s">
        <v>1304</v>
      </c>
    </row>
    <row r="6" spans="2:10" ht="57.75" customHeight="1" x14ac:dyDescent="0.25">
      <c r="B6" s="357" t="s">
        <v>1649</v>
      </c>
      <c r="C6" s="357" t="s">
        <v>2766</v>
      </c>
      <c r="D6" s="358" t="s">
        <v>1235</v>
      </c>
      <c r="E6" s="358" t="s">
        <v>1255</v>
      </c>
      <c r="F6" s="357" t="s">
        <v>551</v>
      </c>
      <c r="G6" s="358" t="s">
        <v>1256</v>
      </c>
      <c r="H6" s="358" t="s">
        <v>3196</v>
      </c>
      <c r="I6" s="477"/>
      <c r="J6" s="490" t="s">
        <v>1304</v>
      </c>
    </row>
    <row r="7" spans="2:10" ht="57.75" customHeight="1" x14ac:dyDescent="0.25">
      <c r="B7" s="357" t="s">
        <v>1650</v>
      </c>
      <c r="C7" s="357" t="s">
        <v>2751</v>
      </c>
      <c r="D7" s="358" t="s">
        <v>1115</v>
      </c>
      <c r="E7" s="358" t="s">
        <v>3150</v>
      </c>
      <c r="F7" s="357" t="s">
        <v>558</v>
      </c>
      <c r="G7" s="358" t="s">
        <v>2754</v>
      </c>
      <c r="H7" s="358" t="s">
        <v>3164</v>
      </c>
      <c r="I7" s="478"/>
      <c r="J7" s="490" t="s">
        <v>1304</v>
      </c>
    </row>
    <row r="8" spans="2:10" ht="57.75" customHeight="1" x14ac:dyDescent="0.25">
      <c r="B8" s="357" t="s">
        <v>1651</v>
      </c>
      <c r="C8" s="357" t="s">
        <v>2767</v>
      </c>
      <c r="D8" s="358" t="s">
        <v>1116</v>
      </c>
      <c r="E8" s="358" t="s">
        <v>3411</v>
      </c>
      <c r="F8" s="357" t="s">
        <v>558</v>
      </c>
      <c r="G8" s="358" t="s">
        <v>3167</v>
      </c>
      <c r="H8" s="358" t="s">
        <v>3166</v>
      </c>
      <c r="I8" s="477"/>
      <c r="J8" s="490" t="s">
        <v>1304</v>
      </c>
    </row>
    <row r="9" spans="2:10" ht="57.75" customHeight="1" x14ac:dyDescent="0.25">
      <c r="B9" s="357" t="s">
        <v>2776</v>
      </c>
      <c r="C9" s="357" t="s">
        <v>2775</v>
      </c>
      <c r="D9" s="358" t="s">
        <v>1116</v>
      </c>
      <c r="E9" s="358" t="s">
        <v>3411</v>
      </c>
      <c r="F9" s="357" t="s">
        <v>558</v>
      </c>
      <c r="G9" s="358" t="s">
        <v>3167</v>
      </c>
      <c r="H9" s="358" t="s">
        <v>3166</v>
      </c>
      <c r="I9" s="477"/>
      <c r="J9" s="490" t="s">
        <v>1304</v>
      </c>
    </row>
    <row r="10" spans="2:10" ht="57.75" customHeight="1" x14ac:dyDescent="0.25">
      <c r="B10" s="357" t="s">
        <v>3152</v>
      </c>
      <c r="C10" s="357" t="s">
        <v>3151</v>
      </c>
      <c r="D10" s="358" t="s">
        <v>1116</v>
      </c>
      <c r="E10" s="358" t="s">
        <v>3411</v>
      </c>
      <c r="F10" s="357" t="s">
        <v>558</v>
      </c>
      <c r="G10" s="358" t="s">
        <v>3167</v>
      </c>
      <c r="H10" s="358" t="s">
        <v>3166</v>
      </c>
      <c r="I10" s="478"/>
      <c r="J10" s="490" t="s">
        <v>1304</v>
      </c>
    </row>
    <row r="11" spans="2:10" ht="57.75" customHeight="1" x14ac:dyDescent="0.25">
      <c r="B11" s="357" t="s">
        <v>1652</v>
      </c>
      <c r="C11" s="357" t="s">
        <v>2781</v>
      </c>
      <c r="D11" s="358" t="s">
        <v>1117</v>
      </c>
      <c r="E11" s="358" t="s">
        <v>2768</v>
      </c>
      <c r="F11" s="357" t="s">
        <v>558</v>
      </c>
      <c r="G11" s="358" t="s">
        <v>2769</v>
      </c>
      <c r="H11" s="358" t="s">
        <v>3168</v>
      </c>
      <c r="I11" s="477"/>
      <c r="J11" s="490" t="s">
        <v>1304</v>
      </c>
    </row>
    <row r="12" spans="2:10" ht="57.75" customHeight="1" x14ac:dyDescent="0.25">
      <c r="B12" s="357" t="s">
        <v>2777</v>
      </c>
      <c r="C12" s="357" t="s">
        <v>2778</v>
      </c>
      <c r="D12" s="358" t="s">
        <v>1117</v>
      </c>
      <c r="E12" s="358" t="s">
        <v>2768</v>
      </c>
      <c r="F12" s="357" t="s">
        <v>558</v>
      </c>
      <c r="G12" s="358" t="s">
        <v>2769</v>
      </c>
      <c r="H12" s="358" t="s">
        <v>3168</v>
      </c>
      <c r="I12" s="477"/>
      <c r="J12" s="490" t="s">
        <v>1304</v>
      </c>
    </row>
    <row r="13" spans="2:10" ht="57.75" customHeight="1" x14ac:dyDescent="0.25">
      <c r="B13" s="357" t="s">
        <v>3154</v>
      </c>
      <c r="C13" s="357" t="s">
        <v>3153</v>
      </c>
      <c r="D13" s="358" t="s">
        <v>1117</v>
      </c>
      <c r="E13" s="358" t="s">
        <v>2768</v>
      </c>
      <c r="F13" s="357" t="s">
        <v>558</v>
      </c>
      <c r="G13" s="358" t="s">
        <v>2769</v>
      </c>
      <c r="H13" s="358" t="s">
        <v>3168</v>
      </c>
      <c r="I13" s="478"/>
      <c r="J13" s="490" t="s">
        <v>1304</v>
      </c>
    </row>
    <row r="14" spans="2:10" ht="57.75" customHeight="1" x14ac:dyDescent="0.25">
      <c r="B14" s="357" t="s">
        <v>1653</v>
      </c>
      <c r="C14" s="357" t="s">
        <v>2782</v>
      </c>
      <c r="D14" s="358" t="s">
        <v>1118</v>
      </c>
      <c r="E14" s="358" t="s">
        <v>2770</v>
      </c>
      <c r="F14" s="357" t="s">
        <v>558</v>
      </c>
      <c r="G14" s="358" t="s">
        <v>2771</v>
      </c>
      <c r="H14" s="358" t="s">
        <v>3169</v>
      </c>
      <c r="I14" s="477"/>
      <c r="J14" s="490" t="s">
        <v>1304</v>
      </c>
    </row>
    <row r="15" spans="2:10" ht="57.75" customHeight="1" x14ac:dyDescent="0.25">
      <c r="B15" s="357" t="s">
        <v>2779</v>
      </c>
      <c r="C15" s="357" t="s">
        <v>2780</v>
      </c>
      <c r="D15" s="358" t="s">
        <v>1118</v>
      </c>
      <c r="E15" s="358" t="s">
        <v>2770</v>
      </c>
      <c r="F15" s="357" t="s">
        <v>558</v>
      </c>
      <c r="G15" s="358" t="s">
        <v>2771</v>
      </c>
      <c r="H15" s="358" t="s">
        <v>3169</v>
      </c>
      <c r="I15" s="477"/>
      <c r="J15" s="490" t="s">
        <v>1304</v>
      </c>
    </row>
    <row r="16" spans="2:10" ht="57.75" customHeight="1" x14ac:dyDescent="0.25">
      <c r="B16" s="357" t="s">
        <v>3155</v>
      </c>
      <c r="C16" s="357" t="s">
        <v>2750</v>
      </c>
      <c r="D16" s="358" t="s">
        <v>1118</v>
      </c>
      <c r="E16" s="358" t="s">
        <v>2770</v>
      </c>
      <c r="F16" s="357" t="s">
        <v>558</v>
      </c>
      <c r="G16" s="358" t="s">
        <v>2771</v>
      </c>
      <c r="H16" s="358" t="s">
        <v>3169</v>
      </c>
      <c r="I16" s="478"/>
      <c r="J16" s="490" t="s">
        <v>1304</v>
      </c>
    </row>
    <row r="17" spans="2:10" ht="57.75" customHeight="1" x14ac:dyDescent="0.25">
      <c r="B17" s="357" t="s">
        <v>1654</v>
      </c>
      <c r="C17" s="357" t="s">
        <v>2748</v>
      </c>
      <c r="D17" s="358" t="s">
        <v>1119</v>
      </c>
      <c r="E17" s="358" t="s">
        <v>2772</v>
      </c>
      <c r="F17" s="357" t="s">
        <v>558</v>
      </c>
      <c r="G17" s="358" t="s">
        <v>2773</v>
      </c>
      <c r="H17" s="358" t="s">
        <v>3158</v>
      </c>
      <c r="I17" s="477"/>
      <c r="J17" s="490" t="s">
        <v>1304</v>
      </c>
    </row>
    <row r="18" spans="2:10" ht="57.75" customHeight="1" x14ac:dyDescent="0.25">
      <c r="B18" s="357" t="s">
        <v>2783</v>
      </c>
      <c r="C18" s="357" t="s">
        <v>2730</v>
      </c>
      <c r="D18" s="358" t="s">
        <v>1119</v>
      </c>
      <c r="E18" s="358" t="s">
        <v>2772</v>
      </c>
      <c r="F18" s="357" t="s">
        <v>558</v>
      </c>
      <c r="G18" s="358" t="s">
        <v>2773</v>
      </c>
      <c r="H18" s="358" t="s">
        <v>3158</v>
      </c>
      <c r="I18" s="477"/>
      <c r="J18" s="490" t="s">
        <v>1304</v>
      </c>
    </row>
    <row r="19" spans="2:10" ht="57.75" customHeight="1" x14ac:dyDescent="0.25">
      <c r="B19" s="357" t="s">
        <v>3156</v>
      </c>
      <c r="C19" s="357" t="s">
        <v>1264</v>
      </c>
      <c r="D19" s="358" t="s">
        <v>1119</v>
      </c>
      <c r="E19" s="358" t="s">
        <v>2772</v>
      </c>
      <c r="F19" s="357" t="s">
        <v>558</v>
      </c>
      <c r="G19" s="358" t="s">
        <v>2773</v>
      </c>
      <c r="H19" s="358" t="s">
        <v>3158</v>
      </c>
      <c r="I19" s="478"/>
      <c r="J19" s="490" t="s">
        <v>1304</v>
      </c>
    </row>
    <row r="20" spans="2:10" ht="57.75" customHeight="1" x14ac:dyDescent="0.25">
      <c r="B20" s="357" t="s">
        <v>1655</v>
      </c>
      <c r="C20" s="357" t="s">
        <v>1265</v>
      </c>
      <c r="D20" s="358" t="s">
        <v>1119</v>
      </c>
      <c r="E20" s="358" t="s">
        <v>2774</v>
      </c>
      <c r="F20" s="357" t="s">
        <v>558</v>
      </c>
      <c r="G20" s="358" t="s">
        <v>1337</v>
      </c>
      <c r="H20" s="358" t="s">
        <v>3165</v>
      </c>
      <c r="I20" s="477"/>
      <c r="J20" s="490" t="s">
        <v>1304</v>
      </c>
    </row>
    <row r="21" spans="2:10" ht="57.75" customHeight="1" x14ac:dyDescent="0.25">
      <c r="B21" s="357" t="s">
        <v>2784</v>
      </c>
      <c r="C21" s="357" t="s">
        <v>2730</v>
      </c>
      <c r="D21" s="358" t="s">
        <v>1119</v>
      </c>
      <c r="E21" s="358" t="s">
        <v>2774</v>
      </c>
      <c r="F21" s="357" t="s">
        <v>558</v>
      </c>
      <c r="G21" s="358" t="s">
        <v>1337</v>
      </c>
      <c r="H21" s="358" t="s">
        <v>3165</v>
      </c>
      <c r="I21" s="477"/>
      <c r="J21" s="490" t="s">
        <v>1304</v>
      </c>
    </row>
    <row r="22" spans="2:10" ht="57.75" customHeight="1" x14ac:dyDescent="0.25">
      <c r="B22" s="357" t="s">
        <v>1656</v>
      </c>
      <c r="C22" s="357" t="s">
        <v>1264</v>
      </c>
      <c r="D22" s="358" t="s">
        <v>1119</v>
      </c>
      <c r="E22" s="358" t="s">
        <v>2774</v>
      </c>
      <c r="F22" s="357" t="s">
        <v>551</v>
      </c>
      <c r="G22" s="358" t="s">
        <v>1337</v>
      </c>
      <c r="H22" s="358" t="s">
        <v>3165</v>
      </c>
      <c r="I22" s="477"/>
      <c r="J22" s="490" t="s">
        <v>1304</v>
      </c>
    </row>
    <row r="23" spans="2:10" ht="57.75" customHeight="1" x14ac:dyDescent="0.25">
      <c r="B23" s="357" t="s">
        <v>2396</v>
      </c>
      <c r="C23" s="357" t="s">
        <v>1963</v>
      </c>
      <c r="D23" s="358" t="s">
        <v>1119</v>
      </c>
      <c r="E23" s="358" t="s">
        <v>2397</v>
      </c>
      <c r="F23" s="357"/>
      <c r="G23" s="358"/>
      <c r="H23" s="358"/>
      <c r="I23" s="770" t="s">
        <v>3323</v>
      </c>
      <c r="J23" s="472" t="s">
        <v>1304</v>
      </c>
    </row>
    <row r="24" spans="2:10" ht="57.75" customHeight="1" x14ac:dyDescent="0.25">
      <c r="B24" s="357" t="s">
        <v>1657</v>
      </c>
      <c r="C24" s="357" t="s">
        <v>1963</v>
      </c>
      <c r="D24" s="358" t="s">
        <v>1119</v>
      </c>
      <c r="E24" s="358" t="s">
        <v>1964</v>
      </c>
      <c r="F24" s="357" t="s">
        <v>551</v>
      </c>
      <c r="G24" s="358" t="s">
        <v>1701</v>
      </c>
      <c r="H24" s="358" t="s">
        <v>3197</v>
      </c>
      <c r="I24" s="477"/>
      <c r="J24" s="490" t="s">
        <v>1304</v>
      </c>
    </row>
  </sheetData>
  <sortState xmlns:xlrd2="http://schemas.microsoft.com/office/spreadsheetml/2017/richdata2" ref="C4:I39">
    <sortCondition ref="C32"/>
  </sortState>
  <mergeCells count="1">
    <mergeCell ref="B2:J2"/>
  </mergeCells>
  <conditionalFormatting sqref="F1 F40:F65501">
    <cfRule type="cellIs" dxfId="561" priority="184" stopIfTrue="1" operator="equal">
      <formula>"Pre-populated"</formula>
    </cfRule>
    <cfRule type="cellIs" dxfId="560" priority="185" stopIfTrue="1" operator="equal">
      <formula>"Validation"</formula>
    </cfRule>
  </conditionalFormatting>
  <conditionalFormatting sqref="B4 B8:G8 D4:G4 B11 B14 B6:G6 B7:D7 F7:G7 D5:F5 D12:I12 D14:I15 I4:I5 I8 D11:G11 I11 B23:H23 B17:G22 H14:H22 I17:I22 B24:I24">
    <cfRule type="expression" dxfId="559" priority="124">
      <formula>OR($J4="New",$J4="Updated")</formula>
    </cfRule>
  </conditionalFormatting>
  <conditionalFormatting sqref="F4 F6:F8 F11 F14 F17 F20 F22">
    <cfRule type="cellIs" dxfId="558" priority="120" stopIfTrue="1" operator="equal">
      <formula>"Validation"</formula>
    </cfRule>
    <cfRule type="cellIs" dxfId="557" priority="121" operator="equal">
      <formula>"Pre-populated"</formula>
    </cfRule>
  </conditionalFormatting>
  <conditionalFormatting sqref="J24 J6:J8 J4 J11 J14 J17 J20 J22">
    <cfRule type="cellIs" dxfId="556" priority="122" operator="equal">
      <formula>"Updated"</formula>
    </cfRule>
    <cfRule type="cellIs" dxfId="555" priority="123" operator="equal">
      <formula>"New"</formula>
    </cfRule>
  </conditionalFormatting>
  <conditionalFormatting sqref="F24">
    <cfRule type="cellIs" dxfId="554" priority="117" stopIfTrue="1" operator="equal">
      <formula>"Validation"</formula>
    </cfRule>
    <cfRule type="cellIs" dxfId="553" priority="118" operator="equal">
      <formula>"Pre-populated"</formula>
    </cfRule>
  </conditionalFormatting>
  <conditionalFormatting sqref="F23">
    <cfRule type="cellIs" dxfId="552" priority="108" stopIfTrue="1" operator="equal">
      <formula>"Validation"</formula>
    </cfRule>
    <cfRule type="cellIs" dxfId="551" priority="109" operator="equal">
      <formula>"Pre-populated"</formula>
    </cfRule>
  </conditionalFormatting>
  <conditionalFormatting sqref="J23">
    <cfRule type="cellIs" dxfId="550" priority="110" operator="equal">
      <formula>"Updated"</formula>
    </cfRule>
    <cfRule type="cellIs" dxfId="549" priority="111" operator="equal">
      <formula>"New"</formula>
    </cfRule>
  </conditionalFormatting>
  <conditionalFormatting sqref="J23">
    <cfRule type="cellIs" dxfId="548" priority="106" operator="equal">
      <formula>"Updated"</formula>
    </cfRule>
    <cfRule type="cellIs" dxfId="547" priority="107" operator="equal">
      <formula>"New"</formula>
    </cfRule>
  </conditionalFormatting>
  <conditionalFormatting sqref="F23">
    <cfRule type="cellIs" dxfId="546" priority="104" stopIfTrue="1" operator="equal">
      <formula>"Validation"</formula>
    </cfRule>
    <cfRule type="cellIs" dxfId="545" priority="105" operator="equal">
      <formula>"Pre-populated"</formula>
    </cfRule>
  </conditionalFormatting>
  <conditionalFormatting sqref="B5">
    <cfRule type="expression" dxfId="544" priority="101">
      <formula>OR($J5="New",$J5="Updated")</formula>
    </cfRule>
  </conditionalFormatting>
  <conditionalFormatting sqref="F5">
    <cfRule type="cellIs" dxfId="543" priority="97" stopIfTrue="1" operator="equal">
      <formula>"Validation"</formula>
    </cfRule>
    <cfRule type="cellIs" dxfId="542" priority="98" operator="equal">
      <formula>"Pre-populated"</formula>
    </cfRule>
  </conditionalFormatting>
  <conditionalFormatting sqref="J5">
    <cfRule type="cellIs" dxfId="541" priority="94" operator="equal">
      <formula>"Updated"</formula>
    </cfRule>
    <cfRule type="cellIs" dxfId="540" priority="95" operator="equal">
      <formula>"New"</formula>
    </cfRule>
  </conditionalFormatting>
  <conditionalFormatting sqref="G5:H5">
    <cfRule type="expression" dxfId="539" priority="96">
      <formula>OR($J5="New",$J5="Updated")</formula>
    </cfRule>
  </conditionalFormatting>
  <conditionalFormatting sqref="C5">
    <cfRule type="expression" dxfId="538" priority="92">
      <formula>OR($J5="New",$J5="Updated")</formula>
    </cfRule>
  </conditionalFormatting>
  <conditionalFormatting sqref="C4">
    <cfRule type="expression" dxfId="537" priority="93">
      <formula>OR($J4="New",$J4="Updated")</formula>
    </cfRule>
  </conditionalFormatting>
  <conditionalFormatting sqref="I6">
    <cfRule type="expression" dxfId="536" priority="91">
      <formula>OR($J6="New",$J6="Updated")</formula>
    </cfRule>
  </conditionalFormatting>
  <conditionalFormatting sqref="B9:G9 I9">
    <cfRule type="expression" dxfId="535" priority="90">
      <formula>OR($J9="New",$J9="Updated")</formula>
    </cfRule>
  </conditionalFormatting>
  <conditionalFormatting sqref="F9">
    <cfRule type="cellIs" dxfId="534" priority="86" stopIfTrue="1" operator="equal">
      <formula>"Validation"</formula>
    </cfRule>
    <cfRule type="cellIs" dxfId="533" priority="87" operator="equal">
      <formula>"Pre-populated"</formula>
    </cfRule>
  </conditionalFormatting>
  <conditionalFormatting sqref="J9">
    <cfRule type="cellIs" dxfId="532" priority="88" operator="equal">
      <formula>"Updated"</formula>
    </cfRule>
    <cfRule type="cellIs" dxfId="531" priority="89" operator="equal">
      <formula>"New"</formula>
    </cfRule>
  </conditionalFormatting>
  <conditionalFormatting sqref="B12">
    <cfRule type="expression" dxfId="530" priority="85">
      <formula>OR($J12="New",$J12="Updated")</formula>
    </cfRule>
  </conditionalFormatting>
  <conditionalFormatting sqref="F12">
    <cfRule type="cellIs" dxfId="529" priority="81" stopIfTrue="1" operator="equal">
      <formula>"Validation"</formula>
    </cfRule>
    <cfRule type="cellIs" dxfId="528" priority="82" operator="equal">
      <formula>"Pre-populated"</formula>
    </cfRule>
  </conditionalFormatting>
  <conditionalFormatting sqref="J12">
    <cfRule type="cellIs" dxfId="527" priority="83" operator="equal">
      <formula>"Updated"</formula>
    </cfRule>
    <cfRule type="cellIs" dxfId="526" priority="84" operator="equal">
      <formula>"New"</formula>
    </cfRule>
  </conditionalFormatting>
  <conditionalFormatting sqref="C11">
    <cfRule type="expression" dxfId="525" priority="80">
      <formula>OR($J11="New",$J11="Updated")</formula>
    </cfRule>
  </conditionalFormatting>
  <conditionalFormatting sqref="C12">
    <cfRule type="expression" dxfId="524" priority="79">
      <formula>OR($J12="New",$J12="Updated")</formula>
    </cfRule>
  </conditionalFormatting>
  <conditionalFormatting sqref="B15">
    <cfRule type="expression" dxfId="523" priority="78">
      <formula>OR($J15="New",$J15="Updated")</formula>
    </cfRule>
  </conditionalFormatting>
  <conditionalFormatting sqref="F15">
    <cfRule type="cellIs" dxfId="522" priority="74" stopIfTrue="1" operator="equal">
      <formula>"Validation"</formula>
    </cfRule>
    <cfRule type="cellIs" dxfId="521" priority="75" operator="equal">
      <formula>"Pre-populated"</formula>
    </cfRule>
  </conditionalFormatting>
  <conditionalFormatting sqref="J15">
    <cfRule type="cellIs" dxfId="520" priority="76" operator="equal">
      <formula>"Updated"</formula>
    </cfRule>
    <cfRule type="cellIs" dxfId="519" priority="77" operator="equal">
      <formula>"New"</formula>
    </cfRule>
  </conditionalFormatting>
  <conditionalFormatting sqref="C14">
    <cfRule type="expression" dxfId="518" priority="73">
      <formula>OR($J14="New",$J14="Updated")</formula>
    </cfRule>
  </conditionalFormatting>
  <conditionalFormatting sqref="C15">
    <cfRule type="expression" dxfId="517" priority="72">
      <formula>OR($J15="New",$J15="Updated")</formula>
    </cfRule>
  </conditionalFormatting>
  <conditionalFormatting sqref="F18">
    <cfRule type="cellIs" dxfId="516" priority="67" stopIfTrue="1" operator="equal">
      <formula>"Validation"</formula>
    </cfRule>
    <cfRule type="cellIs" dxfId="515" priority="68" operator="equal">
      <formula>"Pre-populated"</formula>
    </cfRule>
  </conditionalFormatting>
  <conditionalFormatting sqref="J18">
    <cfRule type="cellIs" dxfId="514" priority="69" operator="equal">
      <formula>"Updated"</formula>
    </cfRule>
    <cfRule type="cellIs" dxfId="513" priority="70" operator="equal">
      <formula>"New"</formula>
    </cfRule>
  </conditionalFormatting>
  <conditionalFormatting sqref="F21">
    <cfRule type="cellIs" dxfId="512" priority="60" stopIfTrue="1" operator="equal">
      <formula>"Validation"</formula>
    </cfRule>
    <cfRule type="cellIs" dxfId="511" priority="61" operator="equal">
      <formula>"Pre-populated"</formula>
    </cfRule>
  </conditionalFormatting>
  <conditionalFormatting sqref="J21">
    <cfRule type="cellIs" dxfId="510" priority="62" operator="equal">
      <formula>"Updated"</formula>
    </cfRule>
    <cfRule type="cellIs" dxfId="509" priority="63" operator="equal">
      <formula>"New"</formula>
    </cfRule>
  </conditionalFormatting>
  <conditionalFormatting sqref="I7">
    <cfRule type="expression" dxfId="508" priority="59">
      <formula>OR($K7="New",$K7="Updated")</formula>
    </cfRule>
  </conditionalFormatting>
  <conditionalFormatting sqref="E7">
    <cfRule type="expression" dxfId="507" priority="58">
      <formula>OR($K7="New",$K7="Updated")</formula>
    </cfRule>
  </conditionalFormatting>
  <conditionalFormatting sqref="B10:G10 I10">
    <cfRule type="expression" dxfId="506" priority="57">
      <formula>OR($J10="New",$J10="Updated")</formula>
    </cfRule>
  </conditionalFormatting>
  <conditionalFormatting sqref="F10">
    <cfRule type="cellIs" dxfId="505" priority="53" stopIfTrue="1" operator="equal">
      <formula>"Validation"</formula>
    </cfRule>
    <cfRule type="cellIs" dxfId="504" priority="54" operator="equal">
      <formula>"Pre-populated"</formula>
    </cfRule>
  </conditionalFormatting>
  <conditionalFormatting sqref="J10">
    <cfRule type="cellIs" dxfId="503" priority="55" operator="equal">
      <formula>"Updated"</formula>
    </cfRule>
    <cfRule type="cellIs" dxfId="502" priority="56" operator="equal">
      <formula>"New"</formula>
    </cfRule>
  </conditionalFormatting>
  <conditionalFormatting sqref="B13">
    <cfRule type="expression" dxfId="501" priority="52">
      <formula>OR($J13="New",$J13="Updated")</formula>
    </cfRule>
  </conditionalFormatting>
  <conditionalFormatting sqref="J13">
    <cfRule type="cellIs" dxfId="500" priority="50" operator="equal">
      <formula>"Updated"</formula>
    </cfRule>
    <cfRule type="cellIs" dxfId="499" priority="51" operator="equal">
      <formula>"New"</formula>
    </cfRule>
  </conditionalFormatting>
  <conditionalFormatting sqref="D13:H13">
    <cfRule type="expression" dxfId="498" priority="47">
      <formula>OR($J13="New",$J13="Updated")</formula>
    </cfRule>
  </conditionalFormatting>
  <conditionalFormatting sqref="F13">
    <cfRule type="cellIs" dxfId="497" priority="45" stopIfTrue="1" operator="equal">
      <formula>"Validation"</formula>
    </cfRule>
    <cfRule type="cellIs" dxfId="496" priority="46" operator="equal">
      <formula>"Pre-populated"</formula>
    </cfRule>
  </conditionalFormatting>
  <conditionalFormatting sqref="C13">
    <cfRule type="expression" dxfId="495" priority="44">
      <formula>OR($J13="New",$J13="Updated")</formula>
    </cfRule>
  </conditionalFormatting>
  <conditionalFormatting sqref="B16">
    <cfRule type="expression" dxfId="494" priority="43">
      <formula>OR($J16="New",$J16="Updated")</formula>
    </cfRule>
  </conditionalFormatting>
  <conditionalFormatting sqref="J16">
    <cfRule type="cellIs" dxfId="493" priority="41" operator="equal">
      <formula>"Updated"</formula>
    </cfRule>
    <cfRule type="cellIs" dxfId="492" priority="42" operator="equal">
      <formula>"New"</formula>
    </cfRule>
  </conditionalFormatting>
  <conditionalFormatting sqref="D16:H16">
    <cfRule type="expression" dxfId="491" priority="36">
      <formula>OR($J16="New",$J16="Updated")</formula>
    </cfRule>
  </conditionalFormatting>
  <conditionalFormatting sqref="F16">
    <cfRule type="cellIs" dxfId="490" priority="34" stopIfTrue="1" operator="equal">
      <formula>"Validation"</formula>
    </cfRule>
    <cfRule type="cellIs" dxfId="489" priority="35" operator="equal">
      <formula>"Pre-populated"</formula>
    </cfRule>
  </conditionalFormatting>
  <conditionalFormatting sqref="C16">
    <cfRule type="expression" dxfId="488" priority="33">
      <formula>OR($J16="New",$J16="Updated")</formula>
    </cfRule>
  </conditionalFormatting>
  <conditionalFormatting sqref="F19">
    <cfRule type="cellIs" dxfId="487" priority="23" stopIfTrue="1" operator="equal">
      <formula>"Validation"</formula>
    </cfRule>
    <cfRule type="cellIs" dxfId="486" priority="24" operator="equal">
      <formula>"Pre-populated"</formula>
    </cfRule>
  </conditionalFormatting>
  <conditionalFormatting sqref="J19">
    <cfRule type="cellIs" dxfId="485" priority="30" operator="equal">
      <formula>"Updated"</formula>
    </cfRule>
    <cfRule type="cellIs" dxfId="484" priority="31" operator="equal">
      <formula>"New"</formula>
    </cfRule>
  </conditionalFormatting>
  <conditionalFormatting sqref="H3">
    <cfRule type="expression" dxfId="483" priority="21">
      <formula>OR($J3="New",$J3="Updated")</formula>
    </cfRule>
  </conditionalFormatting>
  <conditionalFormatting sqref="H4">
    <cfRule type="expression" dxfId="482" priority="20">
      <formula>OR($J4="New",$J4="Updated")</formula>
    </cfRule>
  </conditionalFormatting>
  <conditionalFormatting sqref="H11:H16">
    <cfRule type="expression" dxfId="481" priority="13">
      <formula>OR($J11="New",$J11="Updated")</formula>
    </cfRule>
  </conditionalFormatting>
  <conditionalFormatting sqref="H6">
    <cfRule type="expression" dxfId="480" priority="19">
      <formula>OR($J6="New",$J6="Updated")</formula>
    </cfRule>
  </conditionalFormatting>
  <conditionalFormatting sqref="H7">
    <cfRule type="expression" dxfId="479" priority="18">
      <formula>OR($J7="New",$J7="Updated")</formula>
    </cfRule>
  </conditionalFormatting>
  <conditionalFormatting sqref="H8:H10">
    <cfRule type="expression" dxfId="478" priority="17">
      <formula>OR($J8="New",$J8="Updated")</formula>
    </cfRule>
  </conditionalFormatting>
  <conditionalFormatting sqref="H9:H10">
    <cfRule type="expression" dxfId="477" priority="16">
      <formula>OR($J9="New",$J9="Updated")</formula>
    </cfRule>
  </conditionalFormatting>
  <conditionalFormatting sqref="I13">
    <cfRule type="expression" dxfId="476" priority="4">
      <formula>OR($J13="New",$J13="Updated")</formula>
    </cfRule>
  </conditionalFormatting>
  <conditionalFormatting sqref="I16">
    <cfRule type="expression" dxfId="475" priority="3">
      <formula>OR($J16="New",$J16="Updated")</formula>
    </cfRule>
  </conditionalFormatting>
  <conditionalFormatting sqref="I23">
    <cfRule type="expression" dxfId="474" priority="1">
      <formula>OR($J23="New",$J23="Updated")</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8E14503-33C1-4A8B-BF6D-3D471DDA760F}">
          <x14:formula1>
            <xm:f>RS_ValueSource!$E$41:$E$44</xm:f>
          </x14:formula1>
          <xm:sqref>F4:F24</xm:sqref>
        </x14:dataValidation>
        <x14:dataValidation type="list" allowBlank="1" showInputMessage="1" showErrorMessage="1" xr:uid="{FE35B910-D134-4201-B9B9-FBA635C3D3B1}">
          <x14:formula1>
            <xm:f>RS_ValueSource!$E$38:$E$40</xm:f>
          </x14:formula1>
          <xm:sqref>J4:J24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5">
    <pageSetUpPr fitToPage="1"/>
  </sheetPr>
  <dimension ref="A1:L118"/>
  <sheetViews>
    <sheetView showGridLines="0" zoomScaleNormal="100" workbookViewId="0"/>
  </sheetViews>
  <sheetFormatPr defaultRowHeight="15" x14ac:dyDescent="0.25"/>
  <cols>
    <col min="1" max="1" width="2" style="2" customWidth="1"/>
    <col min="2" max="2" width="4.28515625" style="2" customWidth="1"/>
    <col min="3" max="3" width="35.140625" style="2" customWidth="1"/>
    <col min="4" max="10" width="18" style="2" customWidth="1"/>
    <col min="11" max="11" width="7.7109375" style="2" customWidth="1"/>
  </cols>
  <sheetData>
    <row r="1" spans="1:11" s="19" customFormat="1" ht="16.5" x14ac:dyDescent="0.3">
      <c r="A1" s="3"/>
    </row>
    <row r="2" spans="1:11" s="19" customFormat="1" ht="16.5" x14ac:dyDescent="0.3">
      <c r="A2" s="3"/>
    </row>
    <row r="3" spans="1:11" s="19" customFormat="1" ht="16.5" x14ac:dyDescent="0.3">
      <c r="A3" s="3"/>
    </row>
    <row r="4" spans="1:11" s="19" customFormat="1" ht="20.25" x14ac:dyDescent="0.35">
      <c r="A4" s="3"/>
      <c r="B4" s="199"/>
      <c r="C4" s="207" t="s">
        <v>49</v>
      </c>
      <c r="D4" s="200"/>
      <c r="E4" s="200"/>
      <c r="F4" s="200"/>
      <c r="G4" s="146"/>
      <c r="H4" s="208"/>
      <c r="I4" s="208"/>
      <c r="J4" s="146" t="s">
        <v>73</v>
      </c>
      <c r="K4" s="147" t="str">
        <f>'010'!E8</f>
        <v>1234</v>
      </c>
    </row>
    <row r="5" spans="1:11" s="19" customFormat="1" ht="16.5" x14ac:dyDescent="0.3">
      <c r="A5" s="3"/>
      <c r="B5" s="201"/>
      <c r="C5" s="201"/>
      <c r="D5" s="202"/>
      <c r="E5" s="202"/>
      <c r="F5" s="202"/>
      <c r="G5" s="203"/>
    </row>
    <row r="6" spans="1:11" s="19" customFormat="1" ht="17.25" x14ac:dyDescent="0.3">
      <c r="A6" s="3"/>
      <c r="B6" s="201"/>
      <c r="C6" s="237" t="s">
        <v>270</v>
      </c>
      <c r="D6" s="200"/>
      <c r="E6" s="200"/>
      <c r="F6" s="200"/>
      <c r="G6" s="146"/>
      <c r="H6" s="208"/>
      <c r="I6" s="208"/>
      <c r="J6" s="208"/>
      <c r="K6" s="95"/>
    </row>
    <row r="7" spans="1:11" s="19" customFormat="1" ht="17.25" x14ac:dyDescent="0.3">
      <c r="A7" s="3"/>
      <c r="B7" s="201"/>
      <c r="C7" s="96"/>
      <c r="D7" s="202"/>
      <c r="E7" s="202"/>
      <c r="F7" s="202"/>
      <c r="G7" s="203"/>
      <c r="H7" s="202"/>
      <c r="I7" s="95"/>
      <c r="J7" s="95"/>
      <c r="K7" s="95"/>
    </row>
    <row r="8" spans="1:11" s="19" customFormat="1" ht="17.25" x14ac:dyDescent="0.3">
      <c r="B8" s="201"/>
      <c r="C8" s="209" t="s">
        <v>230</v>
      </c>
      <c r="D8" s="210"/>
      <c r="E8" s="210"/>
      <c r="F8" s="210"/>
      <c r="G8" s="211"/>
      <c r="H8" s="210"/>
      <c r="I8" s="212"/>
      <c r="J8" s="212"/>
      <c r="K8" s="212"/>
    </row>
    <row r="9" spans="1:11" s="19" customFormat="1" ht="16.5" x14ac:dyDescent="0.3"/>
    <row r="10" spans="1:11" s="19" customFormat="1" ht="65.25" customHeight="1" x14ac:dyDescent="0.3">
      <c r="C10" s="1073" t="s">
        <v>271</v>
      </c>
      <c r="D10" s="1074"/>
      <c r="E10" s="1074"/>
      <c r="F10" s="1074"/>
      <c r="G10" s="1074"/>
      <c r="H10" s="1074"/>
      <c r="I10" s="1074"/>
      <c r="J10" s="1075"/>
      <c r="K10" s="230"/>
    </row>
    <row r="11" spans="1:11" s="19" customFormat="1" ht="16.5" x14ac:dyDescent="0.3"/>
    <row r="12" spans="1:11" s="19" customFormat="1" ht="17.25" x14ac:dyDescent="0.3">
      <c r="C12" s="213" t="s">
        <v>231</v>
      </c>
    </row>
    <row r="14" spans="1:11" s="19" customFormat="1" ht="28.5" customHeight="1" x14ac:dyDescent="0.3">
      <c r="C14" s="1012" t="s">
        <v>232</v>
      </c>
      <c r="D14" s="995" t="s">
        <v>234</v>
      </c>
      <c r="E14" s="1040" t="s">
        <v>264</v>
      </c>
      <c r="F14" s="1041"/>
      <c r="G14" s="1041"/>
      <c r="H14" s="1041"/>
      <c r="I14" s="1042"/>
      <c r="J14" s="541" t="s">
        <v>1220</v>
      </c>
      <c r="K14" s="3"/>
    </row>
    <row r="15" spans="1:11" s="19" customFormat="1" ht="16.5" x14ac:dyDescent="0.3">
      <c r="C15" s="1035"/>
      <c r="D15" s="1038"/>
      <c r="E15" s="205" t="s">
        <v>123</v>
      </c>
      <c r="F15" s="205" t="s">
        <v>124</v>
      </c>
      <c r="G15" s="205" t="s">
        <v>125</v>
      </c>
      <c r="H15" s="205" t="s">
        <v>126</v>
      </c>
      <c r="I15" s="205" t="s">
        <v>128</v>
      </c>
      <c r="J15" s="205" t="s">
        <v>128</v>
      </c>
      <c r="K15" s="3"/>
    </row>
    <row r="16" spans="1:11" s="19" customFormat="1" ht="57.75" customHeight="1" x14ac:dyDescent="0.3">
      <c r="C16" s="239" t="s">
        <v>3257</v>
      </c>
      <c r="D16" s="487" t="s">
        <v>1849</v>
      </c>
      <c r="E16" s="744" t="s">
        <v>3399</v>
      </c>
      <c r="F16" s="744" t="s">
        <v>3400</v>
      </c>
      <c r="G16" s="744" t="s">
        <v>3401</v>
      </c>
      <c r="H16" s="744" t="s">
        <v>1908</v>
      </c>
      <c r="I16" s="744" t="s">
        <v>1909</v>
      </c>
      <c r="J16" s="744" t="s">
        <v>3402</v>
      </c>
      <c r="K16" s="3"/>
    </row>
    <row r="17" spans="2:11" s="19" customFormat="1" ht="57.75" hidden="1" customHeight="1" x14ac:dyDescent="0.3">
      <c r="C17" s="239" t="s">
        <v>238</v>
      </c>
      <c r="D17" s="487" t="s">
        <v>1849</v>
      </c>
      <c r="E17" s="744" t="s">
        <v>1908</v>
      </c>
      <c r="F17" s="744" t="s">
        <v>1909</v>
      </c>
      <c r="G17" s="744" t="s">
        <v>1910</v>
      </c>
      <c r="H17" s="744" t="s">
        <v>1908</v>
      </c>
      <c r="I17" s="744" t="s">
        <v>1909</v>
      </c>
      <c r="J17" s="744" t="s">
        <v>1911</v>
      </c>
      <c r="K17" s="3"/>
    </row>
    <row r="18" spans="2:11" s="19" customFormat="1" ht="57.75" customHeight="1" x14ac:dyDescent="0.3">
      <c r="C18" s="239" t="s">
        <v>239</v>
      </c>
      <c r="D18" s="487" t="s">
        <v>1850</v>
      </c>
      <c r="E18" s="745" t="s">
        <v>3403</v>
      </c>
      <c r="F18" s="745" t="s">
        <v>3404</v>
      </c>
      <c r="G18" s="745" t="s">
        <v>3405</v>
      </c>
      <c r="H18" s="745" t="s">
        <v>1912</v>
      </c>
      <c r="I18" s="745" t="s">
        <v>1913</v>
      </c>
      <c r="J18" s="745" t="s">
        <v>3406</v>
      </c>
      <c r="K18" s="3"/>
    </row>
    <row r="19" spans="2:11" s="19" customFormat="1" ht="39.950000000000003" customHeight="1" x14ac:dyDescent="0.3">
      <c r="C19" s="497" t="s">
        <v>93</v>
      </c>
      <c r="D19" s="487" t="s">
        <v>1851</v>
      </c>
      <c r="E19" s="745" t="s">
        <v>3407</v>
      </c>
      <c r="F19" s="745" t="s">
        <v>3408</v>
      </c>
      <c r="G19" s="745" t="s">
        <v>3409</v>
      </c>
      <c r="H19" s="745" t="s">
        <v>1914</v>
      </c>
      <c r="I19" s="745" t="s">
        <v>1915</v>
      </c>
      <c r="J19" s="745" t="s">
        <v>3410</v>
      </c>
      <c r="K19" s="3"/>
    </row>
    <row r="20" spans="2:11" s="19" customFormat="1" ht="16.5" x14ac:dyDescent="0.3">
      <c r="C20" s="3"/>
      <c r="D20" s="3"/>
      <c r="E20" s="3"/>
      <c r="F20" s="3"/>
      <c r="G20" s="3"/>
      <c r="H20" s="3"/>
      <c r="I20" s="3"/>
      <c r="J20" s="3"/>
      <c r="K20" s="3"/>
    </row>
    <row r="21" spans="2:11" s="19" customFormat="1" ht="16.5" hidden="1" x14ac:dyDescent="0.3">
      <c r="C21" s="240" t="s">
        <v>240</v>
      </c>
      <c r="D21" s="3"/>
      <c r="E21" s="3"/>
      <c r="F21" s="3"/>
      <c r="G21" s="3"/>
      <c r="H21" s="3"/>
      <c r="I21" s="3"/>
      <c r="J21" s="3"/>
      <c r="K21" s="3"/>
    </row>
    <row r="22" spans="2:11" s="19" customFormat="1" ht="16.5" hidden="1" x14ac:dyDescent="0.3">
      <c r="C22" s="3"/>
      <c r="D22" s="3"/>
      <c r="E22" s="3"/>
      <c r="F22" s="3"/>
      <c r="G22" s="3"/>
      <c r="H22" s="3"/>
      <c r="I22" s="3"/>
      <c r="J22" s="3"/>
      <c r="K22" s="3"/>
    </row>
    <row r="23" spans="2:11" s="19" customFormat="1" ht="49.5" hidden="1" customHeight="1" x14ac:dyDescent="0.3">
      <c r="C23" s="1076" t="s">
        <v>14</v>
      </c>
      <c r="D23" s="1077"/>
      <c r="E23" s="1077"/>
      <c r="F23" s="1077"/>
      <c r="G23" s="1077"/>
      <c r="H23" s="1077"/>
      <c r="I23" s="1077"/>
      <c r="J23" s="1077"/>
      <c r="K23" s="1077"/>
    </row>
    <row r="24" spans="2:11" s="19" customFormat="1" ht="16.5" hidden="1" x14ac:dyDescent="0.3">
      <c r="C24" s="3"/>
      <c r="D24" s="3"/>
      <c r="E24" s="3"/>
      <c r="F24" s="3"/>
      <c r="G24" s="3"/>
      <c r="H24" s="3"/>
      <c r="I24" s="3"/>
      <c r="J24" s="3"/>
      <c r="K24" s="3"/>
    </row>
    <row r="25" spans="2:11" s="19" customFormat="1" ht="16.5" hidden="1" x14ac:dyDescent="0.3"/>
    <row r="26" spans="2:11" s="19" customFormat="1" ht="17.25" x14ac:dyDescent="0.3">
      <c r="B26" s="201"/>
      <c r="C26" s="209" t="s">
        <v>241</v>
      </c>
      <c r="D26" s="210"/>
      <c r="E26" s="210"/>
      <c r="F26" s="210"/>
      <c r="G26" s="211"/>
      <c r="H26" s="210"/>
      <c r="I26" s="212"/>
      <c r="J26" s="212"/>
      <c r="K26" s="212"/>
    </row>
    <row r="27" spans="2:11" s="19" customFormat="1" ht="16.5" x14ac:dyDescent="0.3"/>
    <row r="28" spans="2:11" s="19" customFormat="1" ht="64.5" customHeight="1" x14ac:dyDescent="0.3">
      <c r="C28" s="1073" t="s">
        <v>272</v>
      </c>
      <c r="D28" s="1074"/>
      <c r="E28" s="1074"/>
      <c r="F28" s="1074"/>
      <c r="G28" s="1074"/>
      <c r="H28" s="1074"/>
      <c r="I28" s="1074"/>
      <c r="J28" s="1075"/>
      <c r="K28" s="230"/>
    </row>
    <row r="29" spans="2:11" s="19" customFormat="1" ht="16.5" x14ac:dyDescent="0.3"/>
    <row r="30" spans="2:11" s="19" customFormat="1" ht="17.25" x14ac:dyDescent="0.3">
      <c r="C30" s="213" t="s">
        <v>231</v>
      </c>
    </row>
    <row r="32" spans="2:11" ht="15" customHeight="1" x14ac:dyDescent="0.25">
      <c r="C32" s="1012"/>
      <c r="D32" s="1012" t="s">
        <v>234</v>
      </c>
      <c r="E32" s="1036" t="s">
        <v>237</v>
      </c>
      <c r="F32" s="1036"/>
      <c r="G32" s="1036"/>
      <c r="H32" s="1036"/>
      <c r="I32" s="1037"/>
    </row>
    <row r="33" spans="1:11" x14ac:dyDescent="0.25">
      <c r="C33" s="1013"/>
      <c r="D33" s="1013"/>
      <c r="E33" s="231" t="s">
        <v>123</v>
      </c>
      <c r="F33" s="205" t="s">
        <v>124</v>
      </c>
      <c r="G33" s="205" t="s">
        <v>125</v>
      </c>
      <c r="H33" s="205" t="s">
        <v>126</v>
      </c>
      <c r="I33" s="205" t="s">
        <v>128</v>
      </c>
    </row>
    <row r="34" spans="1:11" ht="57.75" customHeight="1" x14ac:dyDescent="0.25">
      <c r="A34" s="27">
        <v>510</v>
      </c>
      <c r="C34" s="170" t="s">
        <v>252</v>
      </c>
      <c r="D34" s="130" t="s">
        <v>2251</v>
      </c>
      <c r="E34" s="130" t="s">
        <v>1863</v>
      </c>
      <c r="F34" s="130" t="s">
        <v>2252</v>
      </c>
      <c r="G34" s="130" t="s">
        <v>2253</v>
      </c>
      <c r="H34" s="130" t="s">
        <v>1864</v>
      </c>
      <c r="I34" s="130" t="s">
        <v>1865</v>
      </c>
    </row>
    <row r="35" spans="1:11" ht="57.75" customHeight="1" x14ac:dyDescent="0.25">
      <c r="C35" s="170" t="s">
        <v>253</v>
      </c>
      <c r="D35" s="130" t="s">
        <v>1851</v>
      </c>
      <c r="E35" s="130" t="s">
        <v>1866</v>
      </c>
      <c r="F35" s="130" t="s">
        <v>2255</v>
      </c>
      <c r="G35" s="130" t="s">
        <v>2254</v>
      </c>
      <c r="H35" s="130" t="s">
        <v>1867</v>
      </c>
      <c r="I35" s="130" t="s">
        <v>1868</v>
      </c>
    </row>
    <row r="36" spans="1:11" ht="57.75" customHeight="1" x14ac:dyDescent="0.25">
      <c r="C36" s="170" t="s">
        <v>254</v>
      </c>
      <c r="D36" s="489" t="s">
        <v>2290</v>
      </c>
      <c r="E36" s="489" t="s">
        <v>2290</v>
      </c>
      <c r="F36" s="489" t="s">
        <v>2290</v>
      </c>
      <c r="G36" s="489" t="s">
        <v>2290</v>
      </c>
      <c r="H36" s="489" t="s">
        <v>2290</v>
      </c>
      <c r="I36" s="489" t="s">
        <v>2290</v>
      </c>
    </row>
    <row r="37" spans="1:11" ht="57.75" customHeight="1" x14ac:dyDescent="0.25">
      <c r="C37" s="172" t="s">
        <v>255</v>
      </c>
      <c r="D37" s="499" t="s">
        <v>2291</v>
      </c>
      <c r="E37" s="499" t="s">
        <v>2291</v>
      </c>
      <c r="F37" s="499" t="s">
        <v>2291</v>
      </c>
      <c r="G37" s="499" t="s">
        <v>2291</v>
      </c>
      <c r="H37" s="499" t="s">
        <v>2291</v>
      </c>
      <c r="I37" s="499" t="s">
        <v>2291</v>
      </c>
    </row>
    <row r="38" spans="1:11" ht="25.5" customHeight="1" x14ac:dyDescent="0.25">
      <c r="C38" s="1078"/>
      <c r="D38" s="1079"/>
      <c r="E38" s="1079"/>
      <c r="F38" s="1079"/>
      <c r="G38" s="1079"/>
      <c r="H38" s="1079"/>
      <c r="I38" s="1080"/>
    </row>
    <row r="39" spans="1:11" ht="57.75" customHeight="1" x14ac:dyDescent="0.25">
      <c r="C39" s="238" t="s">
        <v>256</v>
      </c>
      <c r="D39" s="489" t="s">
        <v>1851</v>
      </c>
      <c r="E39" s="489" t="s">
        <v>2256</v>
      </c>
      <c r="F39" s="489" t="s">
        <v>2257</v>
      </c>
      <c r="G39" s="489" t="s">
        <v>2258</v>
      </c>
      <c r="H39" s="489" t="s">
        <v>2259</v>
      </c>
      <c r="I39" s="489" t="s">
        <v>2260</v>
      </c>
    </row>
    <row r="40" spans="1:11" ht="57.75" customHeight="1" x14ac:dyDescent="0.25">
      <c r="C40" s="170" t="s">
        <v>257</v>
      </c>
      <c r="D40" s="489" t="s">
        <v>2292</v>
      </c>
      <c r="E40" s="489" t="s">
        <v>2292</v>
      </c>
      <c r="F40" s="489" t="s">
        <v>2292</v>
      </c>
      <c r="G40" s="489" t="s">
        <v>2292</v>
      </c>
      <c r="H40" s="489" t="s">
        <v>2292</v>
      </c>
      <c r="I40" s="489" t="s">
        <v>2292</v>
      </c>
    </row>
    <row r="41" spans="1:11" ht="57.75" customHeight="1" x14ac:dyDescent="0.25">
      <c r="C41" s="170" t="s">
        <v>258</v>
      </c>
      <c r="D41" s="500" t="s">
        <v>2300</v>
      </c>
      <c r="E41" s="500" t="s">
        <v>2300</v>
      </c>
      <c r="F41" s="500" t="s">
        <v>2300</v>
      </c>
      <c r="G41" s="500" t="s">
        <v>2300</v>
      </c>
      <c r="H41" s="500" t="s">
        <v>2300</v>
      </c>
      <c r="I41" s="500" t="s">
        <v>2300</v>
      </c>
      <c r="K41" s="381"/>
    </row>
    <row r="54" spans="2:12" hidden="1" x14ac:dyDescent="0.25">
      <c r="B54" s="614"/>
      <c r="C54" s="614"/>
      <c r="D54" s="614"/>
      <c r="E54" s="614"/>
      <c r="F54" s="614"/>
      <c r="G54" s="614"/>
      <c r="H54" s="614"/>
      <c r="I54" s="614"/>
      <c r="J54" s="614"/>
      <c r="K54" s="614"/>
      <c r="L54" s="632"/>
    </row>
    <row r="55" spans="2:12" s="19" customFormat="1" ht="17.25" hidden="1" x14ac:dyDescent="0.3">
      <c r="B55" s="577"/>
      <c r="C55" s="580" t="s">
        <v>250</v>
      </c>
      <c r="D55" s="578"/>
      <c r="E55" s="578"/>
      <c r="F55" s="578"/>
      <c r="G55" s="579"/>
      <c r="H55" s="578"/>
      <c r="I55" s="583"/>
      <c r="J55" s="583"/>
      <c r="K55" s="583"/>
      <c r="L55" s="583"/>
    </row>
    <row r="56" spans="2:12" s="19" customFormat="1" ht="16.5" hidden="1" x14ac:dyDescent="0.3">
      <c r="B56" s="583"/>
      <c r="C56" s="583"/>
      <c r="D56" s="583"/>
      <c r="E56" s="583"/>
      <c r="F56" s="583"/>
      <c r="G56" s="583"/>
      <c r="H56" s="583"/>
      <c r="I56" s="583"/>
      <c r="J56" s="583"/>
      <c r="K56" s="583"/>
      <c r="L56" s="583"/>
    </row>
    <row r="57" spans="2:12" s="19" customFormat="1" ht="63" hidden="1" customHeight="1" x14ac:dyDescent="0.3">
      <c r="B57" s="583"/>
      <c r="C57" s="1070" t="s">
        <v>2250</v>
      </c>
      <c r="D57" s="1071"/>
      <c r="E57" s="1071"/>
      <c r="F57" s="1071"/>
      <c r="G57" s="1071"/>
      <c r="H57" s="1071"/>
      <c r="I57" s="1071"/>
      <c r="J57" s="1071"/>
      <c r="K57" s="1072"/>
      <c r="L57" s="583"/>
    </row>
    <row r="58" spans="2:12" s="19" customFormat="1" ht="16.5" hidden="1" x14ac:dyDescent="0.3">
      <c r="B58" s="583"/>
      <c r="C58" s="583"/>
      <c r="D58" s="583"/>
      <c r="E58" s="583"/>
      <c r="F58" s="583"/>
      <c r="G58" s="583"/>
      <c r="H58" s="583"/>
      <c r="I58" s="583"/>
      <c r="J58" s="583"/>
      <c r="K58" s="583"/>
      <c r="L58" s="583"/>
    </row>
    <row r="59" spans="2:12" s="19" customFormat="1" ht="17.25" hidden="1" x14ac:dyDescent="0.3">
      <c r="B59" s="583"/>
      <c r="C59" s="584" t="s">
        <v>231</v>
      </c>
      <c r="D59" s="583"/>
      <c r="E59" s="583"/>
      <c r="F59" s="583"/>
      <c r="G59" s="583"/>
      <c r="H59" s="583"/>
      <c r="I59" s="583"/>
      <c r="J59" s="583"/>
      <c r="K59" s="583"/>
      <c r="L59" s="583"/>
    </row>
    <row r="60" spans="2:12" s="19" customFormat="1" ht="17.25" hidden="1" x14ac:dyDescent="0.3">
      <c r="B60" s="583"/>
      <c r="C60" s="584"/>
      <c r="D60" s="583"/>
      <c r="E60" s="583"/>
      <c r="F60" s="583"/>
      <c r="G60" s="583"/>
      <c r="H60" s="583"/>
      <c r="I60" s="583"/>
      <c r="J60" s="583"/>
      <c r="K60" s="583"/>
      <c r="L60" s="583"/>
    </row>
    <row r="61" spans="2:12" s="19" customFormat="1" ht="20.100000000000001" hidden="1" customHeight="1" x14ac:dyDescent="0.3">
      <c r="B61" s="583"/>
      <c r="C61" s="1033" t="s">
        <v>1261</v>
      </c>
      <c r="D61" s="1034"/>
      <c r="E61" s="1034"/>
      <c r="F61" s="1034"/>
      <c r="G61" s="1034"/>
      <c r="H61" s="1034"/>
      <c r="I61" s="1034"/>
      <c r="J61" s="1034"/>
      <c r="K61" s="1034"/>
      <c r="L61" s="583"/>
    </row>
    <row r="62" spans="2:12" hidden="1" x14ac:dyDescent="0.25">
      <c r="B62" s="614"/>
      <c r="C62" s="616"/>
      <c r="D62" s="617"/>
      <c r="E62" s="617"/>
      <c r="F62" s="617"/>
      <c r="G62" s="617"/>
      <c r="H62" s="617"/>
      <c r="I62" s="617"/>
      <c r="J62" s="617"/>
      <c r="K62" s="618"/>
      <c r="L62" s="632"/>
    </row>
    <row r="63" spans="2:12" hidden="1" x14ac:dyDescent="0.25">
      <c r="B63" s="614"/>
      <c r="C63" s="619"/>
      <c r="D63" s="620"/>
      <c r="E63" s="620"/>
      <c r="F63" s="620"/>
      <c r="G63" s="620"/>
      <c r="H63" s="620"/>
      <c r="I63" s="620"/>
      <c r="J63" s="620"/>
      <c r="K63" s="621"/>
      <c r="L63" s="632"/>
    </row>
    <row r="64" spans="2:12" hidden="1" x14ac:dyDescent="0.25">
      <c r="B64" s="614"/>
      <c r="C64" s="619"/>
      <c r="D64" s="620"/>
      <c r="E64" s="620"/>
      <c r="F64" s="620"/>
      <c r="G64" s="620"/>
      <c r="H64" s="620"/>
      <c r="I64" s="620"/>
      <c r="J64" s="620"/>
      <c r="K64" s="621"/>
      <c r="L64" s="632"/>
    </row>
    <row r="65" spans="2:12" hidden="1" x14ac:dyDescent="0.25">
      <c r="B65" s="614"/>
      <c r="C65" s="619"/>
      <c r="D65" s="620"/>
      <c r="E65" s="620"/>
      <c r="F65" s="620"/>
      <c r="G65" s="620"/>
      <c r="H65" s="620"/>
      <c r="I65" s="620"/>
      <c r="J65" s="620"/>
      <c r="K65" s="621"/>
      <c r="L65" s="632"/>
    </row>
    <row r="66" spans="2:12" hidden="1" x14ac:dyDescent="0.25">
      <c r="B66" s="614"/>
      <c r="C66" s="619"/>
      <c r="D66" s="620"/>
      <c r="E66" s="620"/>
      <c r="F66" s="620"/>
      <c r="G66" s="620"/>
      <c r="H66" s="620"/>
      <c r="I66" s="620"/>
      <c r="J66" s="620"/>
      <c r="K66" s="621"/>
      <c r="L66" s="632"/>
    </row>
    <row r="67" spans="2:12" hidden="1" x14ac:dyDescent="0.25">
      <c r="B67" s="614"/>
      <c r="C67" s="619"/>
      <c r="D67" s="620"/>
      <c r="E67" s="620"/>
      <c r="F67" s="620"/>
      <c r="G67" s="620"/>
      <c r="H67" s="620"/>
      <c r="I67" s="620"/>
      <c r="J67" s="620"/>
      <c r="K67" s="621"/>
      <c r="L67" s="632"/>
    </row>
    <row r="68" spans="2:12" hidden="1" x14ac:dyDescent="0.25">
      <c r="B68" s="614"/>
      <c r="C68" s="619"/>
      <c r="D68" s="620"/>
      <c r="E68" s="620"/>
      <c r="F68" s="620"/>
      <c r="G68" s="620"/>
      <c r="H68" s="620"/>
      <c r="I68" s="620"/>
      <c r="J68" s="620"/>
      <c r="K68" s="621"/>
      <c r="L68" s="632"/>
    </row>
    <row r="69" spans="2:12" hidden="1" x14ac:dyDescent="0.25">
      <c r="B69" s="614"/>
      <c r="C69" s="619"/>
      <c r="D69" s="620"/>
      <c r="E69" s="620"/>
      <c r="F69" s="620"/>
      <c r="G69" s="620"/>
      <c r="H69" s="620"/>
      <c r="I69" s="620"/>
      <c r="J69" s="620"/>
      <c r="K69" s="621"/>
      <c r="L69" s="632"/>
    </row>
    <row r="70" spans="2:12" hidden="1" x14ac:dyDescent="0.25">
      <c r="B70" s="614"/>
      <c r="C70" s="619"/>
      <c r="D70" s="620"/>
      <c r="E70" s="620"/>
      <c r="F70" s="620"/>
      <c r="G70" s="620"/>
      <c r="H70" s="620"/>
      <c r="I70" s="620"/>
      <c r="J70" s="620"/>
      <c r="K70" s="621"/>
      <c r="L70" s="632"/>
    </row>
    <row r="71" spans="2:12" hidden="1" x14ac:dyDescent="0.25">
      <c r="B71" s="614"/>
      <c r="C71" s="619"/>
      <c r="D71" s="620"/>
      <c r="E71" s="620"/>
      <c r="F71" s="620"/>
      <c r="G71" s="620"/>
      <c r="H71" s="620"/>
      <c r="I71" s="620"/>
      <c r="J71" s="620"/>
      <c r="K71" s="621"/>
      <c r="L71" s="632"/>
    </row>
    <row r="72" spans="2:12" hidden="1" x14ac:dyDescent="0.25">
      <c r="B72" s="614"/>
      <c r="C72" s="619"/>
      <c r="D72" s="620"/>
      <c r="E72" s="620"/>
      <c r="F72" s="620"/>
      <c r="G72" s="620"/>
      <c r="H72" s="620"/>
      <c r="I72" s="620"/>
      <c r="J72" s="620"/>
      <c r="K72" s="621"/>
      <c r="L72" s="632"/>
    </row>
    <row r="73" spans="2:12" hidden="1" x14ac:dyDescent="0.25">
      <c r="B73" s="614"/>
      <c r="C73" s="619"/>
      <c r="D73" s="620"/>
      <c r="E73" s="620"/>
      <c r="F73" s="620"/>
      <c r="G73" s="620"/>
      <c r="H73" s="620"/>
      <c r="I73" s="620"/>
      <c r="J73" s="620"/>
      <c r="K73" s="621"/>
      <c r="L73" s="632"/>
    </row>
    <row r="74" spans="2:12" hidden="1" x14ac:dyDescent="0.25">
      <c r="B74" s="614"/>
      <c r="C74" s="619"/>
      <c r="D74" s="620"/>
      <c r="E74" s="620"/>
      <c r="F74" s="620"/>
      <c r="G74" s="620"/>
      <c r="H74" s="620"/>
      <c r="I74" s="620"/>
      <c r="J74" s="620"/>
      <c r="K74" s="621"/>
      <c r="L74" s="632"/>
    </row>
    <row r="75" spans="2:12" hidden="1" x14ac:dyDescent="0.25">
      <c r="B75" s="614"/>
      <c r="C75" s="619"/>
      <c r="D75" s="620"/>
      <c r="E75" s="620"/>
      <c r="F75" s="620"/>
      <c r="G75" s="620"/>
      <c r="H75" s="620"/>
      <c r="I75" s="620"/>
      <c r="J75" s="620"/>
      <c r="K75" s="621"/>
      <c r="L75" s="632"/>
    </row>
    <row r="76" spans="2:12" hidden="1" x14ac:dyDescent="0.25">
      <c r="B76" s="614"/>
      <c r="C76" s="619"/>
      <c r="D76" s="620"/>
      <c r="E76" s="620"/>
      <c r="F76" s="620"/>
      <c r="G76" s="620"/>
      <c r="H76" s="620"/>
      <c r="I76" s="620"/>
      <c r="J76" s="620"/>
      <c r="K76" s="621"/>
      <c r="L76" s="632"/>
    </row>
    <row r="77" spans="2:12" hidden="1" x14ac:dyDescent="0.25">
      <c r="B77" s="614"/>
      <c r="C77" s="619"/>
      <c r="D77" s="620"/>
      <c r="E77" s="620"/>
      <c r="F77" s="620"/>
      <c r="G77" s="620"/>
      <c r="H77" s="620"/>
      <c r="I77" s="620"/>
      <c r="J77" s="620"/>
      <c r="K77" s="621"/>
      <c r="L77" s="632"/>
    </row>
    <row r="78" spans="2:12" hidden="1" x14ac:dyDescent="0.25">
      <c r="B78" s="614"/>
      <c r="C78" s="622"/>
      <c r="D78" s="623"/>
      <c r="E78" s="623"/>
      <c r="F78" s="623"/>
      <c r="G78" s="623"/>
      <c r="H78" s="623"/>
      <c r="I78" s="623"/>
      <c r="J78" s="623"/>
      <c r="K78" s="624"/>
      <c r="L78" s="632"/>
    </row>
    <row r="79" spans="2:12" hidden="1" x14ac:dyDescent="0.25">
      <c r="B79" s="614"/>
      <c r="C79" s="614"/>
      <c r="D79" s="614"/>
      <c r="E79" s="614"/>
      <c r="F79" s="614"/>
      <c r="G79" s="614"/>
      <c r="H79" s="614"/>
      <c r="I79" s="614"/>
      <c r="J79" s="614"/>
      <c r="K79" s="614"/>
      <c r="L79" s="632"/>
    </row>
    <row r="80" spans="2:12" ht="20.100000000000001" hidden="1" customHeight="1" x14ac:dyDescent="0.3">
      <c r="B80" s="614"/>
      <c r="C80" s="1030" t="s">
        <v>1262</v>
      </c>
      <c r="D80" s="1031"/>
      <c r="E80" s="1031"/>
      <c r="F80" s="1031"/>
      <c r="G80" s="1031"/>
      <c r="H80" s="1031"/>
      <c r="I80" s="1031"/>
      <c r="J80" s="1031"/>
      <c r="K80" s="1032"/>
      <c r="L80" s="632"/>
    </row>
    <row r="81" spans="2:12" hidden="1" x14ac:dyDescent="0.25">
      <c r="B81" s="614"/>
      <c r="C81" s="616"/>
      <c r="D81" s="617"/>
      <c r="E81" s="617"/>
      <c r="F81" s="617"/>
      <c r="G81" s="617"/>
      <c r="H81" s="617"/>
      <c r="I81" s="617"/>
      <c r="J81" s="617"/>
      <c r="K81" s="618"/>
      <c r="L81" s="632"/>
    </row>
    <row r="82" spans="2:12" hidden="1" x14ac:dyDescent="0.25">
      <c r="B82" s="614"/>
      <c r="C82" s="619"/>
      <c r="D82" s="620"/>
      <c r="E82" s="620"/>
      <c r="F82" s="620"/>
      <c r="G82" s="620"/>
      <c r="H82" s="620"/>
      <c r="I82" s="620"/>
      <c r="J82" s="620"/>
      <c r="K82" s="621"/>
      <c r="L82" s="632"/>
    </row>
    <row r="83" spans="2:12" hidden="1" x14ac:dyDescent="0.25">
      <c r="B83" s="614"/>
      <c r="C83" s="619"/>
      <c r="D83" s="620"/>
      <c r="E83" s="620"/>
      <c r="F83" s="620"/>
      <c r="G83" s="620"/>
      <c r="H83" s="620"/>
      <c r="I83" s="620"/>
      <c r="J83" s="620"/>
      <c r="K83" s="621"/>
      <c r="L83" s="632"/>
    </row>
    <row r="84" spans="2:12" hidden="1" x14ac:dyDescent="0.25">
      <c r="B84" s="614"/>
      <c r="C84" s="619"/>
      <c r="D84" s="620"/>
      <c r="E84" s="620"/>
      <c r="F84" s="620"/>
      <c r="G84" s="620"/>
      <c r="H84" s="620"/>
      <c r="I84" s="620"/>
      <c r="J84" s="620"/>
      <c r="K84" s="621"/>
      <c r="L84" s="632"/>
    </row>
    <row r="85" spans="2:12" hidden="1" x14ac:dyDescent="0.25">
      <c r="B85" s="614"/>
      <c r="C85" s="619"/>
      <c r="D85" s="620"/>
      <c r="E85" s="620"/>
      <c r="F85" s="620"/>
      <c r="G85" s="620"/>
      <c r="H85" s="620"/>
      <c r="I85" s="620"/>
      <c r="J85" s="620"/>
      <c r="K85" s="621"/>
      <c r="L85" s="632"/>
    </row>
    <row r="86" spans="2:12" hidden="1" x14ac:dyDescent="0.25">
      <c r="B86" s="614"/>
      <c r="C86" s="619"/>
      <c r="D86" s="620"/>
      <c r="E86" s="620"/>
      <c r="F86" s="620"/>
      <c r="G86" s="620"/>
      <c r="H86" s="620"/>
      <c r="I86" s="620"/>
      <c r="J86" s="620"/>
      <c r="K86" s="621"/>
      <c r="L86" s="632"/>
    </row>
    <row r="87" spans="2:12" hidden="1" x14ac:dyDescent="0.25">
      <c r="B87" s="614"/>
      <c r="C87" s="619"/>
      <c r="D87" s="620"/>
      <c r="E87" s="620"/>
      <c r="F87" s="620"/>
      <c r="G87" s="620"/>
      <c r="H87" s="620"/>
      <c r="I87" s="620"/>
      <c r="J87" s="620"/>
      <c r="K87" s="621"/>
      <c r="L87" s="632"/>
    </row>
    <row r="88" spans="2:12" hidden="1" x14ac:dyDescent="0.25">
      <c r="B88" s="614"/>
      <c r="C88" s="619"/>
      <c r="D88" s="620"/>
      <c r="E88" s="620"/>
      <c r="F88" s="620"/>
      <c r="G88" s="620"/>
      <c r="H88" s="620"/>
      <c r="I88" s="620"/>
      <c r="J88" s="620"/>
      <c r="K88" s="621"/>
      <c r="L88" s="632"/>
    </row>
    <row r="89" spans="2:12" hidden="1" x14ac:dyDescent="0.25">
      <c r="B89" s="614"/>
      <c r="C89" s="619"/>
      <c r="D89" s="620"/>
      <c r="E89" s="620"/>
      <c r="F89" s="620"/>
      <c r="G89" s="620"/>
      <c r="H89" s="620"/>
      <c r="I89" s="620"/>
      <c r="J89" s="620"/>
      <c r="K89" s="621"/>
      <c r="L89" s="632"/>
    </row>
    <row r="90" spans="2:12" hidden="1" x14ac:dyDescent="0.25">
      <c r="B90" s="614"/>
      <c r="C90" s="619"/>
      <c r="D90" s="620"/>
      <c r="E90" s="620"/>
      <c r="F90" s="620"/>
      <c r="G90" s="620"/>
      <c r="H90" s="620"/>
      <c r="I90" s="620"/>
      <c r="J90" s="620"/>
      <c r="K90" s="621"/>
      <c r="L90" s="632"/>
    </row>
    <row r="91" spans="2:12" hidden="1" x14ac:dyDescent="0.25">
      <c r="B91" s="614"/>
      <c r="C91" s="619"/>
      <c r="D91" s="620"/>
      <c r="E91" s="620"/>
      <c r="F91" s="620"/>
      <c r="G91" s="620"/>
      <c r="H91" s="620"/>
      <c r="I91" s="620"/>
      <c r="J91" s="620"/>
      <c r="K91" s="621"/>
      <c r="L91" s="632"/>
    </row>
    <row r="92" spans="2:12" hidden="1" x14ac:dyDescent="0.25">
      <c r="B92" s="614"/>
      <c r="C92" s="619"/>
      <c r="D92" s="620"/>
      <c r="E92" s="620"/>
      <c r="F92" s="620"/>
      <c r="G92" s="620"/>
      <c r="H92" s="620"/>
      <c r="I92" s="620"/>
      <c r="J92" s="620"/>
      <c r="K92" s="621"/>
      <c r="L92" s="632"/>
    </row>
    <row r="93" spans="2:12" hidden="1" x14ac:dyDescent="0.25">
      <c r="B93" s="614"/>
      <c r="C93" s="619"/>
      <c r="D93" s="620"/>
      <c r="E93" s="620"/>
      <c r="F93" s="620"/>
      <c r="G93" s="620"/>
      <c r="H93" s="620"/>
      <c r="I93" s="620"/>
      <c r="J93" s="620"/>
      <c r="K93" s="621"/>
      <c r="L93" s="632"/>
    </row>
    <row r="94" spans="2:12" hidden="1" x14ac:dyDescent="0.25">
      <c r="B94" s="614"/>
      <c r="C94" s="619"/>
      <c r="D94" s="620"/>
      <c r="E94" s="620"/>
      <c r="F94" s="620"/>
      <c r="G94" s="620"/>
      <c r="H94" s="620"/>
      <c r="I94" s="620"/>
      <c r="J94" s="620"/>
      <c r="K94" s="621"/>
      <c r="L94" s="632"/>
    </row>
    <row r="95" spans="2:12" hidden="1" x14ac:dyDescent="0.25">
      <c r="B95" s="614"/>
      <c r="C95" s="619"/>
      <c r="D95" s="620"/>
      <c r="E95" s="620"/>
      <c r="F95" s="620"/>
      <c r="G95" s="620"/>
      <c r="H95" s="620"/>
      <c r="I95" s="620"/>
      <c r="J95" s="620"/>
      <c r="K95" s="621"/>
      <c r="L95" s="632"/>
    </row>
    <row r="96" spans="2:12" hidden="1" x14ac:dyDescent="0.25">
      <c r="B96" s="614"/>
      <c r="C96" s="619"/>
      <c r="D96" s="620"/>
      <c r="E96" s="620"/>
      <c r="F96" s="620"/>
      <c r="G96" s="620"/>
      <c r="H96" s="620"/>
      <c r="I96" s="620"/>
      <c r="J96" s="620"/>
      <c r="K96" s="621"/>
      <c r="L96" s="632"/>
    </row>
    <row r="97" spans="2:12" hidden="1" x14ac:dyDescent="0.25">
      <c r="B97" s="614"/>
      <c r="C97" s="622"/>
      <c r="D97" s="623"/>
      <c r="E97" s="623"/>
      <c r="F97" s="623"/>
      <c r="G97" s="623"/>
      <c r="H97" s="623"/>
      <c r="I97" s="623"/>
      <c r="J97" s="623"/>
      <c r="K97" s="624"/>
      <c r="L97" s="632"/>
    </row>
    <row r="98" spans="2:12" hidden="1" x14ac:dyDescent="0.25">
      <c r="B98" s="614"/>
      <c r="C98" s="614"/>
      <c r="D98" s="614"/>
      <c r="E98" s="614"/>
      <c r="F98" s="614"/>
      <c r="G98" s="614"/>
      <c r="H98" s="614"/>
      <c r="I98" s="614"/>
      <c r="J98" s="614"/>
      <c r="K98" s="614"/>
      <c r="L98" s="632"/>
    </row>
    <row r="99" spans="2:12" hidden="1" x14ac:dyDescent="0.25">
      <c r="B99" s="614"/>
      <c r="C99" s="614"/>
      <c r="D99" s="614"/>
      <c r="E99" s="614"/>
      <c r="F99" s="614"/>
      <c r="G99" s="614"/>
      <c r="H99" s="614"/>
      <c r="I99" s="614"/>
      <c r="J99" s="614"/>
      <c r="K99" s="614"/>
      <c r="L99" s="632"/>
    </row>
    <row r="100" spans="2:12" ht="20.100000000000001" hidden="1" customHeight="1" x14ac:dyDescent="0.3">
      <c r="B100" s="614"/>
      <c r="C100" s="1028" t="s">
        <v>1263</v>
      </c>
      <c r="D100" s="1029"/>
      <c r="E100" s="1029"/>
      <c r="F100" s="1029"/>
      <c r="G100" s="1029"/>
      <c r="H100" s="1029"/>
      <c r="I100" s="1029"/>
      <c r="J100" s="1029"/>
      <c r="K100" s="1029"/>
      <c r="L100" s="632"/>
    </row>
    <row r="101" spans="2:12" hidden="1" x14ac:dyDescent="0.25">
      <c r="B101" s="614"/>
      <c r="C101" s="616"/>
      <c r="D101" s="617"/>
      <c r="E101" s="617"/>
      <c r="F101" s="617"/>
      <c r="G101" s="617"/>
      <c r="H101" s="617"/>
      <c r="I101" s="617"/>
      <c r="J101" s="617"/>
      <c r="K101" s="618"/>
      <c r="L101" s="632"/>
    </row>
    <row r="102" spans="2:12" hidden="1" x14ac:dyDescent="0.25">
      <c r="B102" s="614"/>
      <c r="C102" s="619"/>
      <c r="D102" s="620"/>
      <c r="E102" s="620"/>
      <c r="F102" s="620"/>
      <c r="G102" s="620"/>
      <c r="H102" s="620"/>
      <c r="I102" s="620"/>
      <c r="J102" s="620"/>
      <c r="K102" s="621"/>
      <c r="L102" s="632"/>
    </row>
    <row r="103" spans="2:12" hidden="1" x14ac:dyDescent="0.25">
      <c r="B103" s="614"/>
      <c r="C103" s="619"/>
      <c r="D103" s="620"/>
      <c r="E103" s="620"/>
      <c r="F103" s="620"/>
      <c r="G103" s="620"/>
      <c r="H103" s="620"/>
      <c r="I103" s="620"/>
      <c r="J103" s="620"/>
      <c r="K103" s="621"/>
      <c r="L103" s="632"/>
    </row>
    <row r="104" spans="2:12" hidden="1" x14ac:dyDescent="0.25">
      <c r="B104" s="614"/>
      <c r="C104" s="619"/>
      <c r="D104" s="620"/>
      <c r="E104" s="620"/>
      <c r="F104" s="620"/>
      <c r="G104" s="620"/>
      <c r="H104" s="620"/>
      <c r="I104" s="620"/>
      <c r="J104" s="620"/>
      <c r="K104" s="621"/>
      <c r="L104" s="632"/>
    </row>
    <row r="105" spans="2:12" hidden="1" x14ac:dyDescent="0.25">
      <c r="B105" s="614"/>
      <c r="C105" s="619"/>
      <c r="D105" s="620"/>
      <c r="E105" s="620"/>
      <c r="F105" s="620"/>
      <c r="G105" s="620"/>
      <c r="H105" s="620"/>
      <c r="I105" s="620"/>
      <c r="J105" s="620"/>
      <c r="K105" s="621"/>
      <c r="L105" s="632"/>
    </row>
    <row r="106" spans="2:12" hidden="1" x14ac:dyDescent="0.25">
      <c r="B106" s="614"/>
      <c r="C106" s="619"/>
      <c r="D106" s="620"/>
      <c r="E106" s="620"/>
      <c r="F106" s="620"/>
      <c r="G106" s="620"/>
      <c r="H106" s="620"/>
      <c r="I106" s="620"/>
      <c r="J106" s="620"/>
      <c r="K106" s="621"/>
      <c r="L106" s="632"/>
    </row>
    <row r="107" spans="2:12" hidden="1" x14ac:dyDescent="0.25">
      <c r="B107" s="614"/>
      <c r="C107" s="619"/>
      <c r="D107" s="620"/>
      <c r="E107" s="620"/>
      <c r="F107" s="620"/>
      <c r="G107" s="620"/>
      <c r="H107" s="620"/>
      <c r="I107" s="620"/>
      <c r="J107" s="620"/>
      <c r="K107" s="621"/>
      <c r="L107" s="632"/>
    </row>
    <row r="108" spans="2:12" hidden="1" x14ac:dyDescent="0.25">
      <c r="B108" s="614"/>
      <c r="C108" s="619"/>
      <c r="D108" s="620"/>
      <c r="E108" s="620"/>
      <c r="F108" s="620"/>
      <c r="G108" s="620"/>
      <c r="H108" s="620"/>
      <c r="I108" s="620"/>
      <c r="J108" s="620"/>
      <c r="K108" s="621"/>
      <c r="L108" s="632"/>
    </row>
    <row r="109" spans="2:12" hidden="1" x14ac:dyDescent="0.25">
      <c r="B109" s="614"/>
      <c r="C109" s="619"/>
      <c r="D109" s="620"/>
      <c r="E109" s="620"/>
      <c r="F109" s="620"/>
      <c r="G109" s="620"/>
      <c r="H109" s="620"/>
      <c r="I109" s="620"/>
      <c r="J109" s="620"/>
      <c r="K109" s="621"/>
      <c r="L109" s="632"/>
    </row>
    <row r="110" spans="2:12" hidden="1" x14ac:dyDescent="0.25">
      <c r="B110" s="614"/>
      <c r="C110" s="619"/>
      <c r="D110" s="620"/>
      <c r="E110" s="620"/>
      <c r="F110" s="620"/>
      <c r="G110" s="620"/>
      <c r="H110" s="620"/>
      <c r="I110" s="620"/>
      <c r="J110" s="620"/>
      <c r="K110" s="621"/>
      <c r="L110" s="632"/>
    </row>
    <row r="111" spans="2:12" hidden="1" x14ac:dyDescent="0.25">
      <c r="B111" s="614"/>
      <c r="C111" s="619"/>
      <c r="D111" s="620"/>
      <c r="E111" s="620"/>
      <c r="F111" s="620"/>
      <c r="G111" s="620"/>
      <c r="H111" s="620"/>
      <c r="I111" s="620"/>
      <c r="J111" s="620"/>
      <c r="K111" s="621"/>
      <c r="L111" s="632"/>
    </row>
    <row r="112" spans="2:12" hidden="1" x14ac:dyDescent="0.25">
      <c r="B112" s="614"/>
      <c r="C112" s="619"/>
      <c r="D112" s="620"/>
      <c r="E112" s="620"/>
      <c r="F112" s="620"/>
      <c r="G112" s="620"/>
      <c r="H112" s="620"/>
      <c r="I112" s="620"/>
      <c r="J112" s="620"/>
      <c r="K112" s="621"/>
      <c r="L112" s="632"/>
    </row>
    <row r="113" spans="2:12" hidden="1" x14ac:dyDescent="0.25">
      <c r="B113" s="614"/>
      <c r="C113" s="619"/>
      <c r="D113" s="620"/>
      <c r="E113" s="620"/>
      <c r="F113" s="620"/>
      <c r="G113" s="620"/>
      <c r="H113" s="620"/>
      <c r="I113" s="620"/>
      <c r="J113" s="620"/>
      <c r="K113" s="621"/>
      <c r="L113" s="632"/>
    </row>
    <row r="114" spans="2:12" hidden="1" x14ac:dyDescent="0.25">
      <c r="B114" s="614"/>
      <c r="C114" s="619"/>
      <c r="D114" s="620"/>
      <c r="E114" s="620"/>
      <c r="F114" s="620"/>
      <c r="G114" s="620"/>
      <c r="H114" s="620"/>
      <c r="I114" s="620"/>
      <c r="J114" s="620"/>
      <c r="K114" s="621"/>
      <c r="L114" s="632"/>
    </row>
    <row r="115" spans="2:12" hidden="1" x14ac:dyDescent="0.25">
      <c r="B115" s="614"/>
      <c r="C115" s="619"/>
      <c r="D115" s="620"/>
      <c r="E115" s="620"/>
      <c r="F115" s="620"/>
      <c r="G115" s="620"/>
      <c r="H115" s="620"/>
      <c r="I115" s="620"/>
      <c r="J115" s="620"/>
      <c r="K115" s="621"/>
      <c r="L115" s="632"/>
    </row>
    <row r="116" spans="2:12" hidden="1" x14ac:dyDescent="0.25">
      <c r="B116" s="614"/>
      <c r="C116" s="619"/>
      <c r="D116" s="620"/>
      <c r="E116" s="620"/>
      <c r="F116" s="620"/>
      <c r="G116" s="620"/>
      <c r="H116" s="620"/>
      <c r="I116" s="620"/>
      <c r="J116" s="620"/>
      <c r="K116" s="621"/>
      <c r="L116" s="632"/>
    </row>
    <row r="117" spans="2:12" hidden="1" x14ac:dyDescent="0.25">
      <c r="B117" s="614"/>
      <c r="C117" s="622"/>
      <c r="D117" s="623"/>
      <c r="E117" s="623"/>
      <c r="F117" s="623"/>
      <c r="G117" s="623"/>
      <c r="H117" s="623"/>
      <c r="I117" s="623"/>
      <c r="J117" s="623"/>
      <c r="K117" s="624"/>
      <c r="L117" s="632"/>
    </row>
    <row r="118" spans="2:12" hidden="1" x14ac:dyDescent="0.25">
      <c r="B118" s="614"/>
      <c r="C118" s="614"/>
      <c r="D118" s="614"/>
      <c r="E118" s="614"/>
      <c r="F118" s="614"/>
      <c r="G118" s="614"/>
      <c r="H118" s="614"/>
      <c r="I118" s="614"/>
      <c r="J118" s="614"/>
      <c r="K118" s="614"/>
      <c r="L118" s="632"/>
    </row>
  </sheetData>
  <sheetProtection formatColumns="0"/>
  <mergeCells count="14">
    <mergeCell ref="C61:K61"/>
    <mergeCell ref="C80:K80"/>
    <mergeCell ref="C100:K100"/>
    <mergeCell ref="C57:K57"/>
    <mergeCell ref="C10:J10"/>
    <mergeCell ref="C28:J28"/>
    <mergeCell ref="D32:D33"/>
    <mergeCell ref="E32:I32"/>
    <mergeCell ref="C14:C15"/>
    <mergeCell ref="D14:D15"/>
    <mergeCell ref="E14:I14"/>
    <mergeCell ref="C23:K23"/>
    <mergeCell ref="C32:C33"/>
    <mergeCell ref="C38:I38"/>
  </mergeCells>
  <pageMargins left="0.70866141732283472" right="0.70866141732283472" top="0.74803149606299213" bottom="0.74803149606299213" header="0.31496062992125984" footer="0.31496062992125984"/>
  <pageSetup paperSize="9" scale="37" fitToHeight="0" orientation="portrait" r:id="rId1"/>
  <headerFooter scaleWithDoc="0">
    <oddHeader>&amp;R&amp;F</oddHeader>
    <oddFooter>&amp;L&amp;D &amp;T&amp;RPage &amp;P of &amp;N&amp;C&amp;1#&amp;"Calibri"&amp;10&amp;K000000Classification: Confidential</oddFooter>
  </headerFooter>
  <rowBreaks count="1" manualBreakCount="1">
    <brk id="54"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6"/>
  <dimension ref="A1:L139"/>
  <sheetViews>
    <sheetView showGridLines="0" zoomScaleNormal="100" workbookViewId="0"/>
  </sheetViews>
  <sheetFormatPr defaultRowHeight="15" x14ac:dyDescent="0.25"/>
  <cols>
    <col min="1" max="1" width="2" style="2" customWidth="1"/>
    <col min="2" max="2" width="7.42578125" style="2" customWidth="1"/>
    <col min="3" max="3" width="11.42578125" style="2" customWidth="1"/>
    <col min="4" max="4" width="13.5703125" style="2" customWidth="1"/>
    <col min="5" max="5" width="22.42578125" style="2" customWidth="1"/>
    <col min="6" max="9" width="22" style="2" customWidth="1"/>
    <col min="10" max="10" width="34.140625" style="2" bestFit="1" customWidth="1"/>
    <col min="11" max="11" width="23.140625" style="2" bestFit="1" customWidth="1"/>
    <col min="12" max="12" width="7.7109375" style="2" customWidth="1"/>
  </cols>
  <sheetData>
    <row r="1" spans="1:12" s="19" customFormat="1" ht="16.5" x14ac:dyDescent="0.3">
      <c r="A1" s="3"/>
    </row>
    <row r="2" spans="1:12" s="19" customFormat="1" ht="16.5" x14ac:dyDescent="0.3">
      <c r="A2" s="3"/>
    </row>
    <row r="3" spans="1:12" s="19" customFormat="1" ht="16.5" x14ac:dyDescent="0.3">
      <c r="A3" s="3"/>
    </row>
    <row r="4" spans="1:12" s="19" customFormat="1" ht="20.25" x14ac:dyDescent="0.35">
      <c r="A4" s="3"/>
      <c r="B4" s="199"/>
      <c r="C4" s="207" t="s">
        <v>49</v>
      </c>
      <c r="D4" s="200"/>
      <c r="E4" s="200"/>
      <c r="F4" s="200"/>
      <c r="G4" s="146"/>
      <c r="H4" s="208"/>
      <c r="I4" s="208"/>
      <c r="J4" s="146"/>
      <c r="K4" s="241" t="s">
        <v>73</v>
      </c>
      <c r="L4" s="242" t="str">
        <f>'010'!E8</f>
        <v>1234</v>
      </c>
    </row>
    <row r="5" spans="1:12" s="19" customFormat="1" ht="16.5" x14ac:dyDescent="0.3">
      <c r="A5" s="3"/>
      <c r="B5" s="201"/>
      <c r="C5" s="201"/>
      <c r="D5" s="202"/>
      <c r="E5" s="202"/>
      <c r="F5" s="202"/>
      <c r="G5" s="203"/>
    </row>
    <row r="6" spans="1:12" s="19" customFormat="1" ht="17.25" x14ac:dyDescent="0.3">
      <c r="A6" s="3"/>
      <c r="B6" s="201"/>
      <c r="C6" s="437" t="s">
        <v>273</v>
      </c>
      <c r="D6" s="200"/>
      <c r="E6" s="200"/>
      <c r="F6" s="200"/>
      <c r="G6" s="146"/>
      <c r="H6" s="208"/>
      <c r="I6" s="208"/>
      <c r="J6" s="208"/>
      <c r="K6" s="208"/>
      <c r="L6" s="95"/>
    </row>
    <row r="7" spans="1:12" s="19" customFormat="1" ht="17.25" x14ac:dyDescent="0.3">
      <c r="A7" s="3"/>
      <c r="B7" s="201"/>
      <c r="C7" s="96"/>
      <c r="D7" s="202"/>
      <c r="E7" s="202"/>
      <c r="F7" s="202"/>
      <c r="G7" s="203"/>
      <c r="H7" s="202"/>
      <c r="I7" s="95"/>
      <c r="J7" s="95"/>
      <c r="K7" s="95"/>
      <c r="L7" s="95"/>
    </row>
    <row r="8" spans="1:12" s="19" customFormat="1" ht="17.25" x14ac:dyDescent="0.3">
      <c r="B8" s="201"/>
      <c r="C8" s="209" t="s">
        <v>230</v>
      </c>
      <c r="D8" s="210"/>
      <c r="E8" s="210"/>
      <c r="F8" s="210"/>
      <c r="G8" s="211"/>
      <c r="H8" s="210"/>
      <c r="I8" s="212"/>
      <c r="J8" s="212"/>
      <c r="K8" s="212"/>
      <c r="L8" s="212"/>
    </row>
    <row r="9" spans="1:12" s="19" customFormat="1" ht="16.5" x14ac:dyDescent="0.3"/>
    <row r="10" spans="1:12" s="19" customFormat="1" ht="159.75" customHeight="1" x14ac:dyDescent="0.3">
      <c r="C10" s="1104" t="s">
        <v>3395</v>
      </c>
      <c r="D10" s="970"/>
      <c r="E10" s="970"/>
      <c r="F10" s="970"/>
      <c r="G10" s="970"/>
      <c r="H10" s="970"/>
      <c r="I10" s="970"/>
      <c r="J10" s="970"/>
      <c r="K10" s="970"/>
      <c r="L10" s="243"/>
    </row>
    <row r="11" spans="1:12" s="19" customFormat="1" ht="16.5" x14ac:dyDescent="0.3"/>
    <row r="12" spans="1:12" s="19" customFormat="1" ht="17.25" x14ac:dyDescent="0.3">
      <c r="C12" s="213" t="s">
        <v>231</v>
      </c>
    </row>
    <row r="14" spans="1:12" s="19" customFormat="1" ht="9.9499999999999993" customHeight="1" x14ac:dyDescent="0.3">
      <c r="C14" s="1086" t="s">
        <v>248</v>
      </c>
      <c r="D14" s="1087"/>
      <c r="E14" s="1087"/>
      <c r="F14" s="1087"/>
      <c r="G14" s="1087"/>
      <c r="H14" s="1087"/>
      <c r="I14" s="1088"/>
      <c r="J14" s="219"/>
      <c r="K14" s="220"/>
      <c r="L14" s="220"/>
    </row>
    <row r="15" spans="1:12" s="19" customFormat="1" ht="9.9499999999999993" customHeight="1" x14ac:dyDescent="0.3">
      <c r="C15" s="1089"/>
      <c r="D15" s="1090"/>
      <c r="E15" s="1090"/>
      <c r="F15" s="1090"/>
      <c r="G15" s="1090"/>
      <c r="H15" s="1090"/>
      <c r="I15" s="1091"/>
      <c r="J15" s="221"/>
      <c r="K15" s="90"/>
      <c r="L15" s="90"/>
    </row>
    <row r="16" spans="1:12" s="19" customFormat="1" ht="20.100000000000001" customHeight="1" x14ac:dyDescent="0.3">
      <c r="C16" s="1092" t="s">
        <v>274</v>
      </c>
      <c r="D16" s="1093"/>
      <c r="E16" s="87" t="s">
        <v>88</v>
      </c>
      <c r="F16" s="87" t="s">
        <v>89</v>
      </c>
      <c r="G16" s="87" t="s">
        <v>99</v>
      </c>
      <c r="H16" s="87" t="s">
        <v>100</v>
      </c>
      <c r="I16" s="87" t="s">
        <v>101</v>
      </c>
      <c r="J16" s="90"/>
      <c r="K16" s="90"/>
      <c r="L16" s="90"/>
    </row>
    <row r="17" spans="3:12" s="19" customFormat="1" ht="20.100000000000001" customHeight="1" x14ac:dyDescent="0.3">
      <c r="C17" s="1094" t="s">
        <v>275</v>
      </c>
      <c r="D17" s="1095"/>
      <c r="E17" s="222" t="s">
        <v>123</v>
      </c>
      <c r="F17" s="223" t="s">
        <v>124</v>
      </c>
      <c r="G17" s="223" t="s">
        <v>125</v>
      </c>
      <c r="H17" s="223" t="s">
        <v>126</v>
      </c>
      <c r="I17" s="224" t="s">
        <v>128</v>
      </c>
      <c r="J17" s="90"/>
      <c r="K17" s="90"/>
      <c r="L17" s="90"/>
    </row>
    <row r="18" spans="3:12" s="19" customFormat="1" ht="24.95" customHeight="1" x14ac:dyDescent="0.3">
      <c r="C18" s="367">
        <v>1</v>
      </c>
      <c r="D18" s="205" t="s">
        <v>123</v>
      </c>
      <c r="E18" s="370" t="s">
        <v>1128</v>
      </c>
      <c r="F18" s="225"/>
      <c r="G18" s="225"/>
      <c r="H18" s="225"/>
      <c r="I18" s="226"/>
      <c r="J18" s="90"/>
      <c r="K18" s="90"/>
      <c r="L18" s="90"/>
    </row>
    <row r="19" spans="3:12" s="19" customFormat="1" ht="24.95" customHeight="1" x14ac:dyDescent="0.3">
      <c r="C19" s="367">
        <v>2</v>
      </c>
      <c r="D19" s="205" t="s">
        <v>124</v>
      </c>
      <c r="E19" s="225"/>
      <c r="F19" s="370" t="s">
        <v>1129</v>
      </c>
      <c r="G19" s="225"/>
      <c r="H19" s="225"/>
      <c r="I19" s="226"/>
      <c r="J19" s="90"/>
      <c r="K19" s="90"/>
      <c r="L19" s="90"/>
    </row>
    <row r="20" spans="3:12" s="19" customFormat="1" ht="24.95" customHeight="1" x14ac:dyDescent="0.3">
      <c r="C20" s="367">
        <v>3</v>
      </c>
      <c r="D20" s="205" t="s">
        <v>125</v>
      </c>
      <c r="E20" s="225"/>
      <c r="F20" s="225"/>
      <c r="G20" s="370" t="s">
        <v>1130</v>
      </c>
      <c r="H20" s="225"/>
      <c r="I20" s="226"/>
      <c r="J20" s="90"/>
      <c r="K20" s="90"/>
      <c r="L20" s="90"/>
    </row>
    <row r="21" spans="3:12" s="19" customFormat="1" ht="24.95" customHeight="1" x14ac:dyDescent="0.3">
      <c r="C21" s="367">
        <v>4</v>
      </c>
      <c r="D21" s="205" t="s">
        <v>126</v>
      </c>
      <c r="E21" s="225"/>
      <c r="F21" s="225"/>
      <c r="G21" s="225"/>
      <c r="H21" s="370" t="s">
        <v>1131</v>
      </c>
      <c r="I21" s="226"/>
      <c r="J21" s="90"/>
      <c r="K21" s="90"/>
      <c r="L21" s="90"/>
    </row>
    <row r="22" spans="3:12" s="19" customFormat="1" ht="24.95" customHeight="1" x14ac:dyDescent="0.3">
      <c r="C22" s="367">
        <v>5</v>
      </c>
      <c r="D22" s="205" t="s">
        <v>128</v>
      </c>
      <c r="E22" s="225"/>
      <c r="F22" s="225"/>
      <c r="G22" s="225"/>
      <c r="H22" s="225"/>
      <c r="I22" s="370" t="s">
        <v>1132</v>
      </c>
      <c r="J22" s="227"/>
      <c r="K22" s="227"/>
      <c r="L22" s="227"/>
    </row>
    <row r="23" spans="3:12" x14ac:dyDescent="0.25">
      <c r="C23" s="3"/>
      <c r="D23" s="3"/>
      <c r="E23" s="3"/>
      <c r="F23" s="3"/>
      <c r="G23" s="3"/>
      <c r="H23" s="3"/>
      <c r="I23" s="3"/>
    </row>
    <row r="24" spans="3:12" ht="20.100000000000001" customHeight="1" x14ac:dyDescent="0.25">
      <c r="C24" s="1081" t="s">
        <v>2399</v>
      </c>
      <c r="D24" s="1082"/>
      <c r="E24" s="1083"/>
      <c r="F24" s="1105">
        <v>0</v>
      </c>
      <c r="G24" s="1099"/>
      <c r="H24" s="3"/>
      <c r="I24" s="3"/>
    </row>
    <row r="25" spans="3:12" ht="20.100000000000001" customHeight="1" x14ac:dyDescent="0.25">
      <c r="C25" s="1081" t="s">
        <v>2398</v>
      </c>
      <c r="D25" s="1082"/>
      <c r="E25" s="1083"/>
      <c r="F25" s="1105">
        <v>0</v>
      </c>
      <c r="G25" s="1099"/>
      <c r="H25" s="3"/>
      <c r="I25" s="3"/>
    </row>
    <row r="26" spans="3:12" ht="20.100000000000001" customHeight="1" x14ac:dyDescent="0.25">
      <c r="C26" s="1081" t="s">
        <v>2400</v>
      </c>
      <c r="D26" s="1082"/>
      <c r="E26" s="1083"/>
      <c r="F26" s="1105">
        <v>0</v>
      </c>
      <c r="G26" s="1099"/>
      <c r="H26" s="244"/>
      <c r="I26" s="3"/>
    </row>
    <row r="28" spans="3:12" s="19" customFormat="1" ht="17.25" x14ac:dyDescent="0.3">
      <c r="C28" s="68" t="s">
        <v>240</v>
      </c>
    </row>
    <row r="29" spans="3:12" s="19" customFormat="1" ht="16.5" x14ac:dyDescent="0.3"/>
    <row r="30" spans="3:12" s="19" customFormat="1" ht="18" customHeight="1" x14ac:dyDescent="0.3">
      <c r="C30" s="982" t="s">
        <v>14</v>
      </c>
      <c r="D30" s="983"/>
      <c r="E30" s="983"/>
      <c r="F30" s="983"/>
      <c r="G30" s="983"/>
      <c r="H30" s="983"/>
      <c r="I30" s="983"/>
      <c r="J30" s="983"/>
      <c r="K30" s="983"/>
      <c r="L30" s="245"/>
    </row>
    <row r="32" spans="3:12" ht="17.25" x14ac:dyDescent="0.3">
      <c r="C32" s="96"/>
      <c r="D32" s="202"/>
      <c r="E32" s="202"/>
      <c r="F32" s="202"/>
      <c r="G32" s="203"/>
      <c r="H32" s="202"/>
      <c r="I32" s="95"/>
      <c r="J32" s="95"/>
      <c r="K32" s="95"/>
      <c r="L32" s="95"/>
    </row>
    <row r="33" spans="3:12" ht="17.25" x14ac:dyDescent="0.3">
      <c r="C33" s="209" t="s">
        <v>241</v>
      </c>
      <c r="D33" s="210"/>
      <c r="E33" s="210"/>
      <c r="F33" s="210"/>
      <c r="G33" s="211"/>
      <c r="H33" s="210"/>
      <c r="I33" s="212"/>
      <c r="J33" s="212"/>
      <c r="K33" s="212"/>
      <c r="L33" s="212"/>
    </row>
    <row r="34" spans="3:12" ht="16.5" x14ac:dyDescent="0.3">
      <c r="C34" s="19"/>
      <c r="D34" s="19"/>
      <c r="E34" s="19"/>
      <c r="F34" s="19"/>
      <c r="G34" s="19"/>
      <c r="H34" s="19"/>
      <c r="I34" s="19"/>
      <c r="J34" s="19"/>
      <c r="K34" s="19"/>
      <c r="L34" s="19"/>
    </row>
    <row r="35" spans="3:12" ht="127.5" customHeight="1" x14ac:dyDescent="0.25">
      <c r="C35" s="1106" t="s">
        <v>1965</v>
      </c>
      <c r="D35" s="1107"/>
      <c r="E35" s="1107"/>
      <c r="F35" s="1107"/>
      <c r="G35" s="1107"/>
      <c r="H35" s="1107"/>
      <c r="I35" s="1107"/>
      <c r="J35" s="1107"/>
      <c r="K35" s="1107"/>
      <c r="L35" s="243"/>
    </row>
    <row r="36" spans="3:12" s="2" customFormat="1" x14ac:dyDescent="0.25">
      <c r="C36" s="230"/>
      <c r="D36" s="230"/>
      <c r="E36" s="230"/>
      <c r="F36" s="230"/>
      <c r="G36" s="230"/>
      <c r="H36" s="230"/>
      <c r="I36" s="230"/>
      <c r="J36" s="230"/>
      <c r="K36" s="230"/>
      <c r="L36" s="230"/>
    </row>
    <row r="37" spans="3:12" ht="17.25" x14ac:dyDescent="0.3">
      <c r="C37" s="213" t="s">
        <v>231</v>
      </c>
      <c r="D37" s="19"/>
      <c r="E37" s="19"/>
      <c r="F37" s="19"/>
      <c r="G37" s="19"/>
      <c r="H37" s="19"/>
      <c r="I37" s="19"/>
      <c r="J37" s="19"/>
      <c r="K37" s="19"/>
      <c r="L37" s="19"/>
    </row>
    <row r="38" spans="3:12" ht="16.5" customHeight="1" x14ac:dyDescent="0.25"/>
    <row r="39" spans="3:12" s="19" customFormat="1" ht="9.9499999999999993" customHeight="1" x14ac:dyDescent="0.3">
      <c r="C39" s="1086" t="s">
        <v>248</v>
      </c>
      <c r="D39" s="1087"/>
      <c r="E39" s="1087"/>
      <c r="F39" s="1087"/>
      <c r="G39" s="1087"/>
      <c r="H39" s="1087"/>
      <c r="I39" s="1088"/>
      <c r="J39" s="219"/>
      <c r="K39" s="220"/>
      <c r="L39" s="220"/>
    </row>
    <row r="40" spans="3:12" s="19" customFormat="1" ht="9.9499999999999993" customHeight="1" x14ac:dyDescent="0.3">
      <c r="C40" s="1089"/>
      <c r="D40" s="1090"/>
      <c r="E40" s="1090"/>
      <c r="F40" s="1090"/>
      <c r="G40" s="1090"/>
      <c r="H40" s="1090"/>
      <c r="I40" s="1091"/>
      <c r="J40" s="221"/>
      <c r="K40" s="90"/>
      <c r="L40" s="90"/>
    </row>
    <row r="41" spans="3:12" s="19" customFormat="1" ht="20.100000000000001" customHeight="1" x14ac:dyDescent="0.3">
      <c r="C41" s="1092" t="s">
        <v>107</v>
      </c>
      <c r="D41" s="1093"/>
      <c r="E41" s="87" t="s">
        <v>102</v>
      </c>
      <c r="F41" s="87" t="s">
        <v>103</v>
      </c>
      <c r="G41" s="87" t="s">
        <v>104</v>
      </c>
      <c r="H41" s="87" t="s">
        <v>105</v>
      </c>
      <c r="I41" s="87" t="s">
        <v>106</v>
      </c>
      <c r="J41" s="90"/>
      <c r="K41" s="90"/>
      <c r="L41" s="90"/>
    </row>
    <row r="42" spans="3:12" s="19" customFormat="1" ht="20.100000000000001" customHeight="1" x14ac:dyDescent="0.3">
      <c r="C42" s="1094" t="s">
        <v>276</v>
      </c>
      <c r="D42" s="1095"/>
      <c r="E42" s="222" t="s">
        <v>123</v>
      </c>
      <c r="F42" s="223" t="s">
        <v>124</v>
      </c>
      <c r="G42" s="223" t="s">
        <v>125</v>
      </c>
      <c r="H42" s="223" t="s">
        <v>126</v>
      </c>
      <c r="I42" s="224" t="s">
        <v>128</v>
      </c>
      <c r="J42" s="90"/>
      <c r="K42" s="90"/>
      <c r="L42" s="90"/>
    </row>
    <row r="43" spans="3:12" s="19" customFormat="1" ht="24.95" customHeight="1" x14ac:dyDescent="0.3">
      <c r="C43" s="367">
        <v>1</v>
      </c>
      <c r="D43" s="205" t="s">
        <v>123</v>
      </c>
      <c r="E43" s="370" t="s">
        <v>1128</v>
      </c>
      <c r="F43" s="225"/>
      <c r="G43" s="225"/>
      <c r="H43" s="225"/>
      <c r="I43" s="226"/>
      <c r="J43" s="90"/>
      <c r="K43" s="90"/>
      <c r="L43" s="90"/>
    </row>
    <row r="44" spans="3:12" s="19" customFormat="1" ht="24.95" customHeight="1" x14ac:dyDescent="0.3">
      <c r="C44" s="367">
        <v>2</v>
      </c>
      <c r="D44" s="205" t="s">
        <v>124</v>
      </c>
      <c r="E44" s="225"/>
      <c r="F44" s="370" t="s">
        <v>1129</v>
      </c>
      <c r="G44" s="225"/>
      <c r="H44" s="225"/>
      <c r="I44" s="226"/>
      <c r="J44" s="90"/>
      <c r="K44" s="90"/>
      <c r="L44" s="90"/>
    </row>
    <row r="45" spans="3:12" s="19" customFormat="1" ht="24.95" customHeight="1" x14ac:dyDescent="0.3">
      <c r="C45" s="367">
        <v>3</v>
      </c>
      <c r="D45" s="205" t="s">
        <v>125</v>
      </c>
      <c r="E45" s="225"/>
      <c r="F45" s="225"/>
      <c r="G45" s="370" t="s">
        <v>1130</v>
      </c>
      <c r="H45" s="225"/>
      <c r="I45" s="226"/>
      <c r="J45" s="90"/>
      <c r="K45" s="90"/>
      <c r="L45" s="90"/>
    </row>
    <row r="46" spans="3:12" s="19" customFormat="1" ht="24.95" customHeight="1" x14ac:dyDescent="0.3">
      <c r="C46" s="367">
        <v>4</v>
      </c>
      <c r="D46" s="205" t="s">
        <v>126</v>
      </c>
      <c r="E46" s="225"/>
      <c r="F46" s="225"/>
      <c r="G46" s="225"/>
      <c r="H46" s="370" t="s">
        <v>1131</v>
      </c>
      <c r="I46" s="226"/>
      <c r="J46" s="90"/>
      <c r="K46" s="90"/>
      <c r="L46" s="90"/>
    </row>
    <row r="47" spans="3:12" s="19" customFormat="1" ht="24.95" customHeight="1" x14ac:dyDescent="0.3">
      <c r="C47" s="367">
        <v>5</v>
      </c>
      <c r="D47" s="205" t="s">
        <v>128</v>
      </c>
      <c r="E47" s="225"/>
      <c r="F47" s="225"/>
      <c r="G47" s="225"/>
      <c r="H47" s="225"/>
      <c r="I47" s="370" t="s">
        <v>1132</v>
      </c>
      <c r="J47" s="227"/>
      <c r="K47" s="227"/>
      <c r="L47" s="227"/>
    </row>
    <row r="48" spans="3:12" s="2" customFormat="1" x14ac:dyDescent="0.25">
      <c r="C48" s="246"/>
      <c r="D48" s="215"/>
      <c r="E48" s="247"/>
      <c r="F48" s="247"/>
      <c r="G48" s="247"/>
      <c r="H48" s="247"/>
      <c r="I48" s="248"/>
    </row>
    <row r="49" spans="3:12" s="2" customFormat="1" x14ac:dyDescent="0.25">
      <c r="C49" s="3"/>
      <c r="D49" s="3"/>
      <c r="E49" s="3"/>
      <c r="F49" s="3"/>
      <c r="G49" s="3"/>
      <c r="H49" s="3"/>
      <c r="I49" s="3"/>
    </row>
    <row r="50" spans="3:12" s="2" customFormat="1" ht="20.100000000000001" customHeight="1" x14ac:dyDescent="0.25">
      <c r="C50" s="1081" t="s">
        <v>2401</v>
      </c>
      <c r="D50" s="1082"/>
      <c r="E50" s="1083"/>
      <c r="F50" s="1084">
        <v>0</v>
      </c>
      <c r="G50" s="1085"/>
      <c r="H50" s="3"/>
      <c r="I50" s="3"/>
    </row>
    <row r="51" spans="3:12" s="2" customFormat="1" ht="20.100000000000001" customHeight="1" x14ac:dyDescent="0.25">
      <c r="C51" s="1081" t="s">
        <v>2402</v>
      </c>
      <c r="D51" s="1082"/>
      <c r="E51" s="1083"/>
      <c r="F51" s="1084">
        <v>0</v>
      </c>
      <c r="G51" s="1085"/>
      <c r="H51" s="3"/>
      <c r="I51" s="3"/>
    </row>
    <row r="52" spans="3:12" s="2" customFormat="1" ht="20.100000000000001" customHeight="1" x14ac:dyDescent="0.25">
      <c r="C52" s="1081" t="s">
        <v>2400</v>
      </c>
      <c r="D52" s="1082"/>
      <c r="E52" s="1083"/>
      <c r="F52" s="1084">
        <v>0</v>
      </c>
      <c r="G52" s="1085"/>
      <c r="H52" s="3"/>
      <c r="I52" s="3"/>
    </row>
    <row r="53" spans="3:12" s="2" customFormat="1" x14ac:dyDescent="0.25"/>
    <row r="54" spans="3:12" s="2" customFormat="1" ht="17.25" x14ac:dyDescent="0.3">
      <c r="C54" s="68" t="s">
        <v>240</v>
      </c>
      <c r="D54" s="19"/>
      <c r="E54" s="19"/>
      <c r="F54" s="19"/>
      <c r="G54" s="19"/>
      <c r="H54" s="19"/>
      <c r="I54" s="19"/>
      <c r="J54" s="19"/>
      <c r="K54" s="19"/>
      <c r="L54" s="19"/>
    </row>
    <row r="55" spans="3:12" s="2" customFormat="1" ht="16.5" x14ac:dyDescent="0.3">
      <c r="C55" s="19"/>
      <c r="D55" s="19"/>
      <c r="E55" s="19"/>
      <c r="F55" s="19"/>
      <c r="G55" s="19"/>
      <c r="H55" s="19"/>
      <c r="I55" s="19"/>
      <c r="J55" s="19"/>
      <c r="K55" s="19"/>
      <c r="L55" s="19"/>
    </row>
    <row r="56" spans="3:12" s="2" customFormat="1" ht="20.25" customHeight="1" x14ac:dyDescent="0.25">
      <c r="C56" s="982" t="s">
        <v>14</v>
      </c>
      <c r="D56" s="983"/>
      <c r="E56" s="983"/>
      <c r="F56" s="983"/>
      <c r="G56" s="983"/>
      <c r="H56" s="983"/>
      <c r="I56" s="983"/>
      <c r="J56" s="983"/>
      <c r="K56" s="983"/>
      <c r="L56" s="245"/>
    </row>
    <row r="57" spans="3:12" s="2" customFormat="1" x14ac:dyDescent="0.25"/>
    <row r="58" spans="3:12" ht="17.25" x14ac:dyDescent="0.3">
      <c r="C58" s="209" t="s">
        <v>250</v>
      </c>
      <c r="D58" s="210"/>
      <c r="E58" s="210"/>
      <c r="F58" s="210"/>
      <c r="G58" s="211"/>
      <c r="H58" s="210"/>
      <c r="I58" s="212"/>
      <c r="J58" s="212"/>
      <c r="K58" s="212"/>
      <c r="L58" s="212"/>
    </row>
    <row r="59" spans="3:12" ht="16.5" x14ac:dyDescent="0.3">
      <c r="C59" s="19"/>
      <c r="D59" s="19"/>
      <c r="E59" s="19"/>
      <c r="F59" s="19"/>
      <c r="G59" s="19"/>
      <c r="H59" s="19"/>
      <c r="I59" s="19"/>
      <c r="J59" s="19"/>
      <c r="K59" s="19"/>
      <c r="L59" s="19"/>
    </row>
    <row r="60" spans="3:12" ht="127.5" customHeight="1" x14ac:dyDescent="0.25">
      <c r="C60" s="1073" t="s">
        <v>1174</v>
      </c>
      <c r="D60" s="1074"/>
      <c r="E60" s="1074"/>
      <c r="F60" s="1074"/>
      <c r="G60" s="1074"/>
      <c r="H60" s="1074"/>
      <c r="I60" s="1074"/>
      <c r="J60" s="1074"/>
      <c r="K60" s="1074"/>
      <c r="L60" s="243"/>
    </row>
    <row r="61" spans="3:12" ht="16.5" x14ac:dyDescent="0.3">
      <c r="C61" s="19"/>
      <c r="D61" s="19"/>
      <c r="E61" s="19"/>
      <c r="F61" s="19"/>
      <c r="G61" s="19"/>
      <c r="H61" s="19"/>
      <c r="I61" s="19"/>
      <c r="J61" s="19"/>
      <c r="K61" s="19"/>
      <c r="L61" s="19"/>
    </row>
    <row r="62" spans="3:12" ht="17.25" x14ac:dyDescent="0.3">
      <c r="C62" s="213" t="s">
        <v>231</v>
      </c>
      <c r="D62" s="19"/>
      <c r="E62" s="19"/>
      <c r="F62" s="19"/>
      <c r="G62" s="19"/>
      <c r="H62" s="19"/>
      <c r="I62" s="19"/>
      <c r="J62" s="19"/>
      <c r="K62" s="19"/>
      <c r="L62" s="19"/>
    </row>
    <row r="64" spans="3:12" s="19" customFormat="1" ht="9.9499999999999993" customHeight="1" x14ac:dyDescent="0.3">
      <c r="C64" s="1086" t="s">
        <v>248</v>
      </c>
      <c r="D64" s="1087"/>
      <c r="E64" s="1087"/>
      <c r="F64" s="1087"/>
      <c r="G64" s="1087"/>
      <c r="H64" s="1087"/>
      <c r="I64" s="1088"/>
      <c r="J64" s="219"/>
      <c r="K64" s="220"/>
      <c r="L64" s="220"/>
    </row>
    <row r="65" spans="3:12" s="19" customFormat="1" ht="9.9499999999999993" customHeight="1" x14ac:dyDescent="0.3">
      <c r="C65" s="1089"/>
      <c r="D65" s="1090"/>
      <c r="E65" s="1090"/>
      <c r="F65" s="1090"/>
      <c r="G65" s="1090"/>
      <c r="H65" s="1090"/>
      <c r="I65" s="1091"/>
      <c r="J65" s="221"/>
      <c r="K65" s="90"/>
      <c r="L65" s="90"/>
    </row>
    <row r="66" spans="3:12" s="19" customFormat="1" ht="20.100000000000001" customHeight="1" x14ac:dyDescent="0.3">
      <c r="C66" s="1092" t="s">
        <v>107</v>
      </c>
      <c r="D66" s="1093"/>
      <c r="E66" s="87" t="s">
        <v>148</v>
      </c>
      <c r="F66" s="87" t="s">
        <v>149</v>
      </c>
      <c r="G66" s="87" t="s">
        <v>174</v>
      </c>
      <c r="H66" s="87" t="s">
        <v>175</v>
      </c>
      <c r="I66" s="87" t="s">
        <v>176</v>
      </c>
      <c r="J66" s="90"/>
      <c r="K66" s="90"/>
      <c r="L66" s="90"/>
    </row>
    <row r="67" spans="3:12" s="19" customFormat="1" ht="20.100000000000001" customHeight="1" x14ac:dyDescent="0.3">
      <c r="C67" s="1094" t="s">
        <v>1175</v>
      </c>
      <c r="D67" s="1095"/>
      <c r="E67" s="222" t="s">
        <v>123</v>
      </c>
      <c r="F67" s="223" t="s">
        <v>124</v>
      </c>
      <c r="G67" s="223" t="s">
        <v>125</v>
      </c>
      <c r="H67" s="223" t="s">
        <v>126</v>
      </c>
      <c r="I67" s="224" t="s">
        <v>128</v>
      </c>
      <c r="J67" s="90"/>
      <c r="K67" s="90"/>
      <c r="L67" s="90"/>
    </row>
    <row r="68" spans="3:12" s="19" customFormat="1" ht="24.95" customHeight="1" x14ac:dyDescent="0.3">
      <c r="C68" s="367">
        <v>1</v>
      </c>
      <c r="D68" s="205" t="s">
        <v>123</v>
      </c>
      <c r="E68" s="370" t="s">
        <v>1128</v>
      </c>
      <c r="F68" s="225"/>
      <c r="G68" s="225"/>
      <c r="H68" s="225"/>
      <c r="I68" s="226"/>
      <c r="J68" s="90"/>
      <c r="K68" s="90"/>
      <c r="L68" s="90"/>
    </row>
    <row r="69" spans="3:12" s="19" customFormat="1" ht="24.95" customHeight="1" x14ac:dyDescent="0.3">
      <c r="C69" s="367">
        <v>2</v>
      </c>
      <c r="D69" s="205" t="s">
        <v>124</v>
      </c>
      <c r="E69" s="225"/>
      <c r="F69" s="370" t="s">
        <v>1129</v>
      </c>
      <c r="G69" s="225"/>
      <c r="H69" s="225"/>
      <c r="I69" s="226"/>
      <c r="J69" s="90"/>
      <c r="K69" s="90"/>
      <c r="L69" s="90"/>
    </row>
    <row r="70" spans="3:12" s="19" customFormat="1" ht="24.95" customHeight="1" x14ac:dyDescent="0.3">
      <c r="C70" s="367">
        <v>3</v>
      </c>
      <c r="D70" s="205" t="s">
        <v>125</v>
      </c>
      <c r="E70" s="225"/>
      <c r="F70" s="225"/>
      <c r="G70" s="370" t="s">
        <v>1130</v>
      </c>
      <c r="H70" s="225"/>
      <c r="I70" s="226"/>
      <c r="J70" s="90"/>
      <c r="K70" s="90"/>
      <c r="L70" s="90"/>
    </row>
    <row r="71" spans="3:12" s="19" customFormat="1" ht="24.95" customHeight="1" x14ac:dyDescent="0.3">
      <c r="C71" s="367">
        <v>4</v>
      </c>
      <c r="D71" s="205" t="s">
        <v>126</v>
      </c>
      <c r="E71" s="225"/>
      <c r="F71" s="225"/>
      <c r="G71" s="225"/>
      <c r="H71" s="370" t="s">
        <v>1131</v>
      </c>
      <c r="I71" s="226"/>
      <c r="J71" s="90"/>
      <c r="K71" s="90"/>
      <c r="L71" s="90"/>
    </row>
    <row r="72" spans="3:12" s="19" customFormat="1" ht="24.95" customHeight="1" x14ac:dyDescent="0.3">
      <c r="C72" s="367">
        <v>5</v>
      </c>
      <c r="D72" s="205" t="s">
        <v>128</v>
      </c>
      <c r="E72" s="225"/>
      <c r="F72" s="225"/>
      <c r="G72" s="225"/>
      <c r="H72" s="225"/>
      <c r="I72" s="370" t="s">
        <v>1132</v>
      </c>
      <c r="J72" s="227"/>
      <c r="K72" s="227"/>
      <c r="L72" s="227"/>
    </row>
    <row r="73" spans="3:12" s="2" customFormat="1" x14ac:dyDescent="0.25">
      <c r="C73" s="3"/>
      <c r="D73" s="3"/>
      <c r="E73" s="3"/>
      <c r="F73" s="3"/>
      <c r="G73" s="3"/>
      <c r="H73" s="3"/>
      <c r="I73" s="3"/>
    </row>
    <row r="74" spans="3:12" s="2" customFormat="1" ht="24.75" customHeight="1" x14ac:dyDescent="0.25">
      <c r="C74" s="1081" t="s">
        <v>2401</v>
      </c>
      <c r="D74" s="1082"/>
      <c r="E74" s="1083"/>
      <c r="F74" s="1097" t="s">
        <v>2561</v>
      </c>
      <c r="G74" s="1098"/>
      <c r="H74" s="3"/>
      <c r="I74" s="3"/>
    </row>
    <row r="75" spans="3:12" s="2" customFormat="1" ht="24.75" customHeight="1" x14ac:dyDescent="0.25">
      <c r="C75" s="1081" t="s">
        <v>2403</v>
      </c>
      <c r="D75" s="1082"/>
      <c r="E75" s="1083"/>
      <c r="F75" s="1099">
        <v>0</v>
      </c>
      <c r="G75" s="1099"/>
      <c r="H75" s="3"/>
      <c r="I75" s="3"/>
    </row>
    <row r="76" spans="3:12" s="2" customFormat="1" ht="24.75" customHeight="1" x14ac:dyDescent="0.25">
      <c r="C76" s="1081" t="s">
        <v>2400</v>
      </c>
      <c r="D76" s="1082"/>
      <c r="E76" s="1083"/>
      <c r="F76" s="1099">
        <v>0</v>
      </c>
      <c r="G76" s="1099"/>
      <c r="H76" s="3"/>
      <c r="I76" s="3"/>
    </row>
    <row r="77" spans="3:12" s="2" customFormat="1" x14ac:dyDescent="0.25"/>
    <row r="78" spans="3:12" s="2" customFormat="1" ht="17.25" x14ac:dyDescent="0.3">
      <c r="C78" s="68" t="s">
        <v>240</v>
      </c>
      <c r="D78" s="19"/>
      <c r="E78" s="19"/>
      <c r="F78" s="19"/>
      <c r="G78" s="19"/>
      <c r="H78" s="19"/>
      <c r="I78" s="19"/>
      <c r="J78" s="19"/>
      <c r="K78" s="19"/>
      <c r="L78" s="19"/>
    </row>
    <row r="79" spans="3:12" s="2" customFormat="1" ht="16.5" x14ac:dyDescent="0.3">
      <c r="C79" s="19"/>
      <c r="D79" s="19"/>
      <c r="E79" s="19"/>
      <c r="F79" s="19"/>
      <c r="G79" s="19"/>
      <c r="H79" s="19"/>
      <c r="I79" s="19"/>
      <c r="J79" s="19"/>
      <c r="K79" s="19"/>
      <c r="L79" s="19"/>
    </row>
    <row r="80" spans="3:12" s="2" customFormat="1" ht="18" customHeight="1" x14ac:dyDescent="0.25">
      <c r="C80" s="982" t="s">
        <v>14</v>
      </c>
      <c r="D80" s="983"/>
      <c r="E80" s="983"/>
      <c r="F80" s="983"/>
      <c r="G80" s="983"/>
      <c r="H80" s="983"/>
      <c r="I80" s="983"/>
      <c r="J80" s="983"/>
      <c r="K80" s="983"/>
      <c r="L80" s="245"/>
    </row>
    <row r="81" spans="3:12" s="2" customFormat="1" x14ac:dyDescent="0.25"/>
    <row r="82" spans="3:12" ht="18.75" customHeight="1" x14ac:dyDescent="0.3">
      <c r="C82" s="96"/>
      <c r="D82" s="202"/>
      <c r="E82" s="202"/>
      <c r="F82" s="202"/>
      <c r="G82" s="203"/>
      <c r="H82" s="202"/>
      <c r="I82" s="95"/>
      <c r="J82" s="95"/>
      <c r="K82" s="95"/>
      <c r="L82" s="95"/>
    </row>
    <row r="83" spans="3:12" ht="17.25" x14ac:dyDescent="0.3">
      <c r="C83" s="209" t="s">
        <v>259</v>
      </c>
      <c r="D83" s="210"/>
      <c r="E83" s="210"/>
      <c r="F83" s="210"/>
      <c r="G83" s="211"/>
      <c r="H83" s="210"/>
      <c r="I83" s="212"/>
      <c r="J83" s="212"/>
      <c r="K83" s="212"/>
      <c r="L83" s="212"/>
    </row>
    <row r="84" spans="3:12" ht="16.5" x14ac:dyDescent="0.3">
      <c r="C84" s="19"/>
      <c r="D84" s="19"/>
      <c r="E84" s="19"/>
      <c r="F84" s="19"/>
      <c r="G84" s="19"/>
      <c r="H84" s="19"/>
      <c r="I84" s="19"/>
      <c r="J84" s="19"/>
      <c r="K84" s="19"/>
      <c r="L84" s="19"/>
    </row>
    <row r="85" spans="3:12" ht="57.75" customHeight="1" x14ac:dyDescent="0.25">
      <c r="C85" s="1073" t="s">
        <v>1173</v>
      </c>
      <c r="D85" s="1074"/>
      <c r="E85" s="1074"/>
      <c r="F85" s="1074"/>
      <c r="G85" s="1074"/>
      <c r="H85" s="1074"/>
      <c r="I85" s="1074"/>
      <c r="J85" s="1074"/>
      <c r="K85" s="1074"/>
      <c r="L85" s="243"/>
    </row>
    <row r="86" spans="3:12" s="2" customFormat="1" ht="24.75" customHeight="1" x14ac:dyDescent="0.25">
      <c r="C86" s="230"/>
      <c r="D86" s="230"/>
      <c r="E86" s="230"/>
      <c r="F86" s="230"/>
      <c r="G86" s="230"/>
      <c r="H86" s="230"/>
      <c r="I86" s="230"/>
      <c r="J86" s="230"/>
      <c r="K86" s="230"/>
      <c r="L86" s="230"/>
    </row>
    <row r="87" spans="3:12" ht="9.75" customHeight="1" x14ac:dyDescent="0.3">
      <c r="C87" s="19"/>
      <c r="D87" s="19"/>
      <c r="E87" s="19"/>
      <c r="F87" s="19"/>
      <c r="G87" s="19"/>
      <c r="H87" s="19"/>
      <c r="I87" s="19"/>
      <c r="J87" s="19"/>
      <c r="K87" s="19"/>
      <c r="L87" s="19"/>
    </row>
    <row r="88" spans="3:12" ht="17.25" x14ac:dyDescent="0.3">
      <c r="C88" s="213" t="s">
        <v>231</v>
      </c>
      <c r="D88" s="19"/>
      <c r="E88" s="19"/>
      <c r="F88" s="19"/>
      <c r="G88" s="19"/>
      <c r="H88" s="19"/>
      <c r="I88" s="19"/>
      <c r="J88" s="19"/>
      <c r="K88" s="19"/>
      <c r="L88" s="19"/>
    </row>
    <row r="90" spans="3:12" s="19" customFormat="1" ht="9.9499999999999993" customHeight="1" x14ac:dyDescent="0.3">
      <c r="C90" s="1086" t="s">
        <v>248</v>
      </c>
      <c r="D90" s="1087"/>
      <c r="E90" s="1087"/>
      <c r="F90" s="1087"/>
      <c r="G90" s="1087"/>
      <c r="H90" s="1087"/>
      <c r="I90" s="1088"/>
      <c r="J90" s="219"/>
      <c r="K90" s="220"/>
      <c r="L90" s="220"/>
    </row>
    <row r="91" spans="3:12" s="19" customFormat="1" ht="9.9499999999999993" customHeight="1" x14ac:dyDescent="0.3">
      <c r="C91" s="1089"/>
      <c r="D91" s="1090"/>
      <c r="E91" s="1090"/>
      <c r="F91" s="1090"/>
      <c r="G91" s="1090"/>
      <c r="H91" s="1090"/>
      <c r="I91" s="1091"/>
      <c r="J91" s="221"/>
      <c r="K91" s="90"/>
      <c r="L91" s="90"/>
    </row>
    <row r="92" spans="3:12" s="19" customFormat="1" ht="20.100000000000001" customHeight="1" x14ac:dyDescent="0.3">
      <c r="C92" s="1092" t="s">
        <v>107</v>
      </c>
      <c r="D92" s="1093"/>
      <c r="E92" s="87" t="s">
        <v>177</v>
      </c>
      <c r="F92" s="87" t="s">
        <v>178</v>
      </c>
      <c r="G92" s="87" t="s">
        <v>1121</v>
      </c>
      <c r="H92" s="87" t="s">
        <v>1122</v>
      </c>
      <c r="I92" s="87" t="s">
        <v>1123</v>
      </c>
      <c r="J92" s="90"/>
      <c r="K92" s="90"/>
      <c r="L92" s="90"/>
    </row>
    <row r="93" spans="3:12" s="19" customFormat="1" ht="20.100000000000001" customHeight="1" x14ac:dyDescent="0.3">
      <c r="C93" s="1094" t="s">
        <v>116</v>
      </c>
      <c r="D93" s="1095"/>
      <c r="E93" s="222" t="s">
        <v>123</v>
      </c>
      <c r="F93" s="223" t="s">
        <v>124</v>
      </c>
      <c r="G93" s="223" t="s">
        <v>125</v>
      </c>
      <c r="H93" s="223" t="s">
        <v>126</v>
      </c>
      <c r="I93" s="224" t="s">
        <v>128</v>
      </c>
      <c r="J93" s="90"/>
      <c r="K93" s="90"/>
      <c r="L93" s="90"/>
    </row>
    <row r="94" spans="3:12" s="19" customFormat="1" ht="24.95" customHeight="1" x14ac:dyDescent="0.3">
      <c r="C94" s="367">
        <v>1</v>
      </c>
      <c r="D94" s="205" t="s">
        <v>123</v>
      </c>
      <c r="E94" s="370" t="s">
        <v>1128</v>
      </c>
      <c r="F94" s="225"/>
      <c r="G94" s="225"/>
      <c r="H94" s="225"/>
      <c r="I94" s="226"/>
      <c r="J94" s="90"/>
      <c r="K94" s="90"/>
      <c r="L94" s="90"/>
    </row>
    <row r="95" spans="3:12" s="19" customFormat="1" ht="24.95" customHeight="1" x14ac:dyDescent="0.3">
      <c r="C95" s="367">
        <v>2</v>
      </c>
      <c r="D95" s="205" t="s">
        <v>124</v>
      </c>
      <c r="E95" s="225"/>
      <c r="F95" s="370" t="s">
        <v>1129</v>
      </c>
      <c r="G95" s="225"/>
      <c r="H95" s="225"/>
      <c r="I95" s="226"/>
      <c r="J95" s="90"/>
      <c r="K95" s="90"/>
      <c r="L95" s="90"/>
    </row>
    <row r="96" spans="3:12" s="19" customFormat="1" ht="24.95" customHeight="1" x14ac:dyDescent="0.3">
      <c r="C96" s="367">
        <v>3</v>
      </c>
      <c r="D96" s="205" t="s">
        <v>125</v>
      </c>
      <c r="E96" s="225"/>
      <c r="F96" s="225"/>
      <c r="G96" s="370" t="s">
        <v>1130</v>
      </c>
      <c r="H96" s="225"/>
      <c r="I96" s="226"/>
      <c r="J96" s="90"/>
      <c r="K96" s="90"/>
      <c r="L96" s="90"/>
    </row>
    <row r="97" spans="3:12" s="19" customFormat="1" ht="24.95" customHeight="1" x14ac:dyDescent="0.3">
      <c r="C97" s="367">
        <v>4</v>
      </c>
      <c r="D97" s="205" t="s">
        <v>126</v>
      </c>
      <c r="E97" s="225"/>
      <c r="F97" s="225"/>
      <c r="G97" s="225"/>
      <c r="H97" s="370" t="s">
        <v>1131</v>
      </c>
      <c r="I97" s="226"/>
      <c r="J97" s="90"/>
      <c r="K97" s="90"/>
      <c r="L97" s="90"/>
    </row>
    <row r="98" spans="3:12" s="19" customFormat="1" ht="24.95" customHeight="1" x14ac:dyDescent="0.3">
      <c r="C98" s="367">
        <v>5</v>
      </c>
      <c r="D98" s="205" t="s">
        <v>128</v>
      </c>
      <c r="E98" s="225"/>
      <c r="F98" s="225"/>
      <c r="G98" s="225"/>
      <c r="H98" s="225"/>
      <c r="I98" s="370" t="s">
        <v>1132</v>
      </c>
      <c r="J98" s="227"/>
      <c r="K98" s="227"/>
      <c r="L98" s="227"/>
    </row>
    <row r="99" spans="3:12" s="2" customFormat="1" x14ac:dyDescent="0.25">
      <c r="C99" s="3"/>
      <c r="D99" s="3"/>
      <c r="E99" s="3"/>
      <c r="F99" s="3"/>
      <c r="G99" s="3"/>
      <c r="H99" s="3"/>
      <c r="I99" s="3"/>
    </row>
    <row r="100" spans="3:12" s="2" customFormat="1" ht="28.5" customHeight="1" x14ac:dyDescent="0.25">
      <c r="C100" s="1081" t="s">
        <v>2401</v>
      </c>
      <c r="D100" s="1082"/>
      <c r="E100" s="1083"/>
      <c r="F100" s="1097" t="s">
        <v>2561</v>
      </c>
      <c r="G100" s="1098"/>
      <c r="H100" s="3"/>
      <c r="I100" s="3"/>
    </row>
    <row r="101" spans="3:12" s="2" customFormat="1" ht="28.5" customHeight="1" x14ac:dyDescent="0.25">
      <c r="C101" s="1081" t="s">
        <v>2404</v>
      </c>
      <c r="D101" s="1082"/>
      <c r="E101" s="1083"/>
      <c r="F101" s="1096">
        <v>0</v>
      </c>
      <c r="G101" s="1096"/>
      <c r="H101" s="3"/>
      <c r="I101" s="3"/>
    </row>
    <row r="102" spans="3:12" s="2" customFormat="1" ht="28.5" customHeight="1" x14ac:dyDescent="0.25">
      <c r="C102" s="1081" t="s">
        <v>2400</v>
      </c>
      <c r="D102" s="1082"/>
      <c r="E102" s="1083"/>
      <c r="F102" s="1096">
        <v>0</v>
      </c>
      <c r="G102" s="1096"/>
      <c r="H102" s="3"/>
      <c r="I102" s="3"/>
    </row>
    <row r="103" spans="3:12" s="2" customFormat="1" ht="20.100000000000001" customHeight="1" x14ac:dyDescent="0.25">
      <c r="C103" s="249"/>
      <c r="D103" s="249"/>
      <c r="E103" s="249"/>
      <c r="F103" s="250"/>
      <c r="G103" s="250"/>
      <c r="H103" s="3"/>
      <c r="I103" s="3"/>
    </row>
    <row r="104" spans="3:12" s="2" customFormat="1" x14ac:dyDescent="0.25"/>
    <row r="105" spans="3:12" s="2" customFormat="1" ht="17.25" x14ac:dyDescent="0.3">
      <c r="C105" s="68" t="s">
        <v>240</v>
      </c>
      <c r="D105" s="19"/>
      <c r="E105" s="19"/>
      <c r="F105" s="19"/>
      <c r="G105" s="19"/>
      <c r="H105" s="19"/>
      <c r="I105" s="19"/>
      <c r="J105" s="19"/>
      <c r="K105" s="19"/>
      <c r="L105" s="19"/>
    </row>
    <row r="106" spans="3:12" s="2" customFormat="1" ht="16.5" x14ac:dyDescent="0.3">
      <c r="C106" s="19"/>
      <c r="D106" s="19"/>
      <c r="E106" s="19"/>
      <c r="F106" s="19"/>
      <c r="G106" s="19"/>
      <c r="H106" s="19"/>
      <c r="I106" s="19"/>
      <c r="J106" s="19"/>
      <c r="K106" s="19"/>
      <c r="L106" s="19"/>
    </row>
    <row r="107" spans="3:12" s="2" customFormat="1" ht="18" customHeight="1" x14ac:dyDescent="0.25">
      <c r="C107" s="982" t="s">
        <v>14</v>
      </c>
      <c r="D107" s="983"/>
      <c r="E107" s="983"/>
      <c r="F107" s="983"/>
      <c r="G107" s="983"/>
      <c r="H107" s="983"/>
      <c r="I107" s="983"/>
      <c r="J107" s="983"/>
      <c r="K107" s="983"/>
      <c r="L107" s="245"/>
    </row>
    <row r="108" spans="3:12" s="2" customFormat="1" x14ac:dyDescent="0.25">
      <c r="C108" s="251"/>
      <c r="D108" s="251"/>
      <c r="E108" s="251"/>
      <c r="F108" s="251"/>
      <c r="G108" s="251"/>
      <c r="H108" s="251"/>
      <c r="I108" s="251"/>
      <c r="J108" s="251"/>
      <c r="K108" s="251"/>
      <c r="L108" s="252"/>
    </row>
    <row r="110" spans="3:12" s="2" customFormat="1" ht="17.25" x14ac:dyDescent="0.3">
      <c r="C110" s="209" t="s">
        <v>279</v>
      </c>
      <c r="D110" s="210"/>
      <c r="E110" s="210"/>
      <c r="F110" s="210"/>
      <c r="G110" s="211"/>
      <c r="H110" s="210"/>
      <c r="I110" s="212"/>
      <c r="J110" s="212"/>
      <c r="K110" s="212"/>
      <c r="L110" s="212"/>
    </row>
    <row r="111" spans="3:12" s="2" customFormat="1" ht="16.5" x14ac:dyDescent="0.3">
      <c r="C111" s="19"/>
      <c r="D111" s="19"/>
      <c r="E111" s="19"/>
      <c r="F111" s="19"/>
      <c r="G111" s="19"/>
      <c r="H111" s="19"/>
      <c r="I111" s="19"/>
      <c r="J111" s="19"/>
      <c r="K111" s="19"/>
      <c r="L111" s="19"/>
    </row>
    <row r="112" spans="3:12" s="254" customFormat="1" ht="288.75" customHeight="1" x14ac:dyDescent="0.2">
      <c r="C112" s="969" t="s">
        <v>3495</v>
      </c>
      <c r="D112" s="970"/>
      <c r="E112" s="970"/>
      <c r="F112" s="970"/>
      <c r="G112" s="970"/>
      <c r="H112" s="970"/>
      <c r="I112" s="970"/>
      <c r="J112" s="970"/>
      <c r="K112" s="1069"/>
      <c r="L112" s="272"/>
    </row>
    <row r="113" spans="2:12" s="2" customFormat="1" ht="16.5" x14ac:dyDescent="0.3">
      <c r="C113" s="19"/>
      <c r="D113" s="19"/>
      <c r="E113" s="19"/>
      <c r="F113" s="19"/>
      <c r="G113" s="19"/>
      <c r="H113" s="19"/>
      <c r="I113" s="19"/>
      <c r="J113" s="19"/>
      <c r="K113" s="19"/>
      <c r="L113" s="19"/>
    </row>
    <row r="114" spans="2:12" s="2" customFormat="1" ht="17.25" x14ac:dyDescent="0.3">
      <c r="C114" s="213" t="s">
        <v>231</v>
      </c>
      <c r="D114" s="19"/>
      <c r="E114" s="19"/>
      <c r="F114" s="19"/>
      <c r="G114" s="19"/>
      <c r="H114" s="19"/>
      <c r="I114" s="19"/>
      <c r="J114" s="19"/>
      <c r="K114" s="19"/>
      <c r="L114" s="19"/>
    </row>
    <row r="115" spans="2:12" x14ac:dyDescent="0.25">
      <c r="E115" s="87" t="s">
        <v>1124</v>
      </c>
      <c r="F115" s="87" t="s">
        <v>1125</v>
      </c>
      <c r="G115" s="87" t="s">
        <v>1126</v>
      </c>
      <c r="H115" s="87" t="s">
        <v>1127</v>
      </c>
      <c r="I115" s="87" t="s">
        <v>552</v>
      </c>
    </row>
    <row r="116" spans="2:12" ht="25.5" customHeight="1" x14ac:dyDescent="0.25">
      <c r="C116" s="1108"/>
      <c r="D116" s="1109"/>
      <c r="E116" s="253" t="s">
        <v>1213</v>
      </c>
      <c r="F116" s="253" t="s">
        <v>122</v>
      </c>
      <c r="G116" s="253" t="s">
        <v>280</v>
      </c>
      <c r="H116" s="253" t="s">
        <v>1269</v>
      </c>
      <c r="I116" s="253" t="s">
        <v>281</v>
      </c>
    </row>
    <row r="117" spans="2:12" ht="35.25" customHeight="1" x14ac:dyDescent="0.25">
      <c r="B117" s="426">
        <v>1</v>
      </c>
      <c r="C117" s="1102" t="s">
        <v>282</v>
      </c>
      <c r="D117" s="1103"/>
      <c r="E117" s="354">
        <v>0</v>
      </c>
      <c r="F117" s="501" t="s">
        <v>2202</v>
      </c>
      <c r="G117" s="501" t="s">
        <v>3425</v>
      </c>
      <c r="H117" s="354">
        <v>0</v>
      </c>
      <c r="I117" s="501" t="s">
        <v>2203</v>
      </c>
    </row>
    <row r="118" spans="2:12" ht="26.25" customHeight="1" x14ac:dyDescent="0.25">
      <c r="B118" s="426">
        <v>2</v>
      </c>
      <c r="C118" s="1100" t="s">
        <v>283</v>
      </c>
      <c r="D118" s="1101"/>
      <c r="E118" s="354">
        <v>0</v>
      </c>
      <c r="F118" s="501" t="s">
        <v>2204</v>
      </c>
      <c r="G118" s="354">
        <v>0</v>
      </c>
      <c r="H118" s="354">
        <v>0</v>
      </c>
      <c r="I118" s="501" t="s">
        <v>2205</v>
      </c>
    </row>
    <row r="119" spans="2:12" ht="26.25" customHeight="1" x14ac:dyDescent="0.25">
      <c r="B119" s="426">
        <v>3</v>
      </c>
      <c r="C119" s="1100" t="s">
        <v>284</v>
      </c>
      <c r="D119" s="1101"/>
      <c r="E119" s="354">
        <v>0</v>
      </c>
      <c r="F119" s="501" t="s">
        <v>2206</v>
      </c>
      <c r="G119" s="354">
        <v>0</v>
      </c>
      <c r="H119" s="354">
        <v>0</v>
      </c>
      <c r="I119" s="501" t="s">
        <v>2207</v>
      </c>
    </row>
    <row r="120" spans="2:12" ht="26.25" customHeight="1" x14ac:dyDescent="0.25">
      <c r="B120" s="426">
        <v>4</v>
      </c>
      <c r="C120" s="1102" t="s">
        <v>285</v>
      </c>
      <c r="D120" s="1103"/>
      <c r="E120" s="354">
        <v>0</v>
      </c>
      <c r="F120" s="354">
        <v>0</v>
      </c>
      <c r="G120" s="502"/>
      <c r="H120" s="502"/>
      <c r="I120" s="501" t="s">
        <v>2208</v>
      </c>
    </row>
    <row r="121" spans="2:12" ht="26.25" customHeight="1" x14ac:dyDescent="0.25">
      <c r="B121" s="426">
        <v>5</v>
      </c>
      <c r="C121" s="1102" t="s">
        <v>286</v>
      </c>
      <c r="D121" s="1103"/>
      <c r="E121" s="354">
        <v>0</v>
      </c>
      <c r="F121" s="501" t="s">
        <v>2209</v>
      </c>
      <c r="G121" s="502"/>
      <c r="H121" s="502"/>
      <c r="I121" s="501" t="s">
        <v>2210</v>
      </c>
    </row>
    <row r="122" spans="2:12" ht="26.25" customHeight="1" x14ac:dyDescent="0.25">
      <c r="B122" s="426">
        <v>6</v>
      </c>
      <c r="C122" s="1102" t="s">
        <v>278</v>
      </c>
      <c r="D122" s="1103"/>
      <c r="E122" s="354">
        <v>0</v>
      </c>
      <c r="F122" s="354">
        <v>0</v>
      </c>
      <c r="G122" s="502"/>
      <c r="H122" s="502"/>
      <c r="I122" s="501" t="s">
        <v>2211</v>
      </c>
    </row>
    <row r="123" spans="2:12" ht="35.25" customHeight="1" x14ac:dyDescent="0.25">
      <c r="B123" s="426">
        <v>7</v>
      </c>
      <c r="C123" s="1102" t="s">
        <v>287</v>
      </c>
      <c r="D123" s="1103"/>
      <c r="E123" s="501" t="s">
        <v>2189</v>
      </c>
      <c r="F123" s="501" t="s">
        <v>2212</v>
      </c>
      <c r="G123" s="501" t="s">
        <v>3426</v>
      </c>
      <c r="H123" s="502"/>
      <c r="I123" s="501" t="s">
        <v>2213</v>
      </c>
      <c r="J123" s="469"/>
    </row>
    <row r="126" spans="2:12" ht="17.25" x14ac:dyDescent="0.3">
      <c r="C126" s="209" t="s">
        <v>299</v>
      </c>
      <c r="D126" s="210"/>
      <c r="E126" s="210"/>
      <c r="F126" s="210"/>
      <c r="G126" s="211"/>
      <c r="H126" s="210"/>
      <c r="I126" s="212"/>
      <c r="J126" s="212"/>
      <c r="K126" s="212"/>
    </row>
    <row r="127" spans="2:12" ht="16.5" x14ac:dyDescent="0.3">
      <c r="C127" s="19"/>
      <c r="D127" s="19"/>
      <c r="E127" s="19"/>
      <c r="F127" s="19"/>
      <c r="G127" s="19"/>
      <c r="H127" s="19"/>
      <c r="I127" s="19"/>
      <c r="J127" s="19"/>
      <c r="K127" s="19"/>
    </row>
    <row r="128" spans="2:12" ht="85.5" customHeight="1" x14ac:dyDescent="0.25">
      <c r="C128" s="1104" t="s">
        <v>1966</v>
      </c>
      <c r="D128" s="970"/>
      <c r="E128" s="970"/>
      <c r="F128" s="970"/>
      <c r="G128" s="970"/>
      <c r="H128" s="970"/>
      <c r="I128" s="970"/>
      <c r="J128" s="970"/>
      <c r="K128" s="1069"/>
    </row>
    <row r="129" spans="2:12" ht="16.5" x14ac:dyDescent="0.3">
      <c r="C129" s="19"/>
      <c r="D129" s="19"/>
      <c r="E129" s="19"/>
      <c r="F129" s="19"/>
      <c r="G129" s="19"/>
      <c r="H129" s="19"/>
      <c r="I129" s="19"/>
      <c r="J129" s="19"/>
      <c r="K129" s="19"/>
    </row>
    <row r="130" spans="2:12" ht="17.25" x14ac:dyDescent="0.3">
      <c r="C130" s="213" t="s">
        <v>231</v>
      </c>
      <c r="D130" s="19"/>
      <c r="E130" s="19"/>
      <c r="F130" s="19"/>
      <c r="G130" s="19"/>
      <c r="H130" s="19"/>
      <c r="I130" s="19"/>
      <c r="J130" s="19"/>
      <c r="K130" s="19"/>
    </row>
    <row r="131" spans="2:12" x14ac:dyDescent="0.25">
      <c r="E131" s="87" t="s">
        <v>1223</v>
      </c>
      <c r="F131" s="87" t="s">
        <v>1224</v>
      </c>
      <c r="G131" s="87" t="s">
        <v>1225</v>
      </c>
      <c r="H131" s="87" t="s">
        <v>1226</v>
      </c>
    </row>
    <row r="132" spans="2:12" ht="25.5" customHeight="1" x14ac:dyDescent="0.25">
      <c r="C132" s="1108"/>
      <c r="D132" s="1109"/>
      <c r="E132" s="253" t="s">
        <v>122</v>
      </c>
      <c r="F132" s="253" t="s">
        <v>280</v>
      </c>
      <c r="G132" s="253" t="s">
        <v>1269</v>
      </c>
      <c r="H132" s="253" t="s">
        <v>281</v>
      </c>
    </row>
    <row r="133" spans="2:12" ht="25.5" customHeight="1" x14ac:dyDescent="0.25">
      <c r="B133" s="426">
        <v>1</v>
      </c>
      <c r="C133" s="1100" t="s">
        <v>1217</v>
      </c>
      <c r="D133" s="1101"/>
      <c r="E133" s="354">
        <v>0</v>
      </c>
      <c r="F133" s="354">
        <v>0</v>
      </c>
      <c r="G133" s="354">
        <v>0</v>
      </c>
      <c r="H133" s="354">
        <v>0</v>
      </c>
    </row>
    <row r="134" spans="2:12" ht="25.5" customHeight="1" x14ac:dyDescent="0.25">
      <c r="B134" s="426">
        <v>2</v>
      </c>
      <c r="C134" s="1100" t="s">
        <v>1218</v>
      </c>
      <c r="D134" s="1101"/>
      <c r="E134" s="354">
        <v>0</v>
      </c>
      <c r="F134" s="354">
        <v>0</v>
      </c>
      <c r="G134" s="354">
        <v>0</v>
      </c>
      <c r="H134" s="354">
        <v>0</v>
      </c>
    </row>
    <row r="135" spans="2:12" ht="25.5" customHeight="1" x14ac:dyDescent="0.25">
      <c r="B135" s="426">
        <v>3</v>
      </c>
      <c r="C135" s="1100" t="s">
        <v>1216</v>
      </c>
      <c r="D135" s="1101"/>
      <c r="E135" s="354">
        <v>0</v>
      </c>
      <c r="F135" s="354">
        <v>0</v>
      </c>
      <c r="G135" s="354">
        <v>0</v>
      </c>
      <c r="H135" s="354">
        <v>0</v>
      </c>
    </row>
    <row r="137" spans="2:12" ht="17.25" x14ac:dyDescent="0.3">
      <c r="C137" s="68" t="s">
        <v>240</v>
      </c>
      <c r="D137" s="19"/>
      <c r="E137" s="19"/>
      <c r="F137" s="19"/>
      <c r="G137" s="19"/>
      <c r="H137" s="19"/>
      <c r="I137" s="19"/>
      <c r="J137" s="19"/>
      <c r="K137" s="19"/>
    </row>
    <row r="138" spans="2:12" ht="16.5" x14ac:dyDescent="0.3">
      <c r="C138" s="19"/>
      <c r="D138" s="19"/>
      <c r="E138" s="19"/>
      <c r="F138" s="19"/>
      <c r="G138" s="19"/>
      <c r="H138" s="19"/>
      <c r="I138" s="19"/>
      <c r="J138" s="19"/>
      <c r="K138" s="19"/>
    </row>
    <row r="139" spans="2:12" s="2" customFormat="1" ht="20.25" customHeight="1" x14ac:dyDescent="0.25">
      <c r="C139" s="982" t="s">
        <v>14</v>
      </c>
      <c r="D139" s="983"/>
      <c r="E139" s="983"/>
      <c r="F139" s="983"/>
      <c r="G139" s="983"/>
      <c r="H139" s="983"/>
      <c r="I139" s="983"/>
      <c r="J139" s="983"/>
      <c r="K139" s="983"/>
      <c r="L139" s="245"/>
    </row>
  </sheetData>
  <sheetProtection formatColumns="0"/>
  <mergeCells count="59">
    <mergeCell ref="C139:K139"/>
    <mergeCell ref="C93:D93"/>
    <mergeCell ref="C121:D121"/>
    <mergeCell ref="C122:D122"/>
    <mergeCell ref="C133:D133"/>
    <mergeCell ref="C134:D134"/>
    <mergeCell ref="C100:E100"/>
    <mergeCell ref="C128:K128"/>
    <mergeCell ref="C132:D132"/>
    <mergeCell ref="C107:K107"/>
    <mergeCell ref="F100:G100"/>
    <mergeCell ref="C135:D135"/>
    <mergeCell ref="C123:D123"/>
    <mergeCell ref="C117:D117"/>
    <mergeCell ref="C116:D116"/>
    <mergeCell ref="C112:K112"/>
    <mergeCell ref="C118:D118"/>
    <mergeCell ref="C119:D119"/>
    <mergeCell ref="C120:D120"/>
    <mergeCell ref="C30:K30"/>
    <mergeCell ref="C10:K10"/>
    <mergeCell ref="C14:I15"/>
    <mergeCell ref="C24:E24"/>
    <mergeCell ref="C25:E25"/>
    <mergeCell ref="C26:E26"/>
    <mergeCell ref="F24:G24"/>
    <mergeCell ref="F25:G25"/>
    <mergeCell ref="F26:G26"/>
    <mergeCell ref="C16:D16"/>
    <mergeCell ref="C17:D17"/>
    <mergeCell ref="C35:K35"/>
    <mergeCell ref="C101:E101"/>
    <mergeCell ref="F101:G101"/>
    <mergeCell ref="C102:E102"/>
    <mergeCell ref="F102:G102"/>
    <mergeCell ref="C80:K80"/>
    <mergeCell ref="C56:K56"/>
    <mergeCell ref="C67:D67"/>
    <mergeCell ref="C92:D92"/>
    <mergeCell ref="C90:I91"/>
    <mergeCell ref="C74:E74"/>
    <mergeCell ref="F74:G74"/>
    <mergeCell ref="C75:E75"/>
    <mergeCell ref="F75:G75"/>
    <mergeCell ref="C76:E76"/>
    <mergeCell ref="F76:G76"/>
    <mergeCell ref="C85:K85"/>
    <mergeCell ref="C39:I40"/>
    <mergeCell ref="C50:E50"/>
    <mergeCell ref="F50:G50"/>
    <mergeCell ref="C51:E51"/>
    <mergeCell ref="F51:G51"/>
    <mergeCell ref="C41:D41"/>
    <mergeCell ref="C42:D42"/>
    <mergeCell ref="C52:E52"/>
    <mergeCell ref="F52:G52"/>
    <mergeCell ref="C64:I65"/>
    <mergeCell ref="C60:K60"/>
    <mergeCell ref="C66:D66"/>
  </mergeCells>
  <conditionalFormatting sqref="E18">
    <cfRule type="expression" dxfId="473" priority="50">
      <formula>ISNUMBER(E18)</formula>
    </cfRule>
  </conditionalFormatting>
  <conditionalFormatting sqref="F19">
    <cfRule type="expression" dxfId="472" priority="49">
      <formula>ISNUMBER(F19)</formula>
    </cfRule>
  </conditionalFormatting>
  <conditionalFormatting sqref="G20">
    <cfRule type="expression" dxfId="471" priority="48">
      <formula>ISNUMBER(G20)</formula>
    </cfRule>
  </conditionalFormatting>
  <conditionalFormatting sqref="H21">
    <cfRule type="expression" dxfId="470" priority="47">
      <formula>ISNUMBER(H21)</formula>
    </cfRule>
  </conditionalFormatting>
  <conditionalFormatting sqref="I22">
    <cfRule type="expression" dxfId="469" priority="46">
      <formula>ISNUMBER(I22)</formula>
    </cfRule>
  </conditionalFormatting>
  <conditionalFormatting sqref="E43">
    <cfRule type="expression" dxfId="468" priority="45">
      <formula>ISNUMBER(E43)</formula>
    </cfRule>
  </conditionalFormatting>
  <conditionalFormatting sqref="F44">
    <cfRule type="expression" dxfId="467" priority="44">
      <formula>ISNUMBER(F44)</formula>
    </cfRule>
  </conditionalFormatting>
  <conditionalFormatting sqref="G45">
    <cfRule type="expression" dxfId="466" priority="43">
      <formula>ISNUMBER(G45)</formula>
    </cfRule>
  </conditionalFormatting>
  <conditionalFormatting sqref="H46">
    <cfRule type="expression" dxfId="465" priority="42">
      <formula>ISNUMBER(H46)</formula>
    </cfRule>
  </conditionalFormatting>
  <conditionalFormatting sqref="I47">
    <cfRule type="expression" dxfId="464" priority="41">
      <formula>ISNUMBER(I47)</formula>
    </cfRule>
  </conditionalFormatting>
  <conditionalFormatting sqref="E68">
    <cfRule type="expression" dxfId="463" priority="40">
      <formula>ISNUMBER(E68)</formula>
    </cfRule>
  </conditionalFormatting>
  <conditionalFormatting sqref="F69">
    <cfRule type="expression" dxfId="462" priority="39">
      <formula>ISNUMBER(F69)</formula>
    </cfRule>
  </conditionalFormatting>
  <conditionalFormatting sqref="G70">
    <cfRule type="expression" dxfId="461" priority="38">
      <formula>ISNUMBER(G70)</formula>
    </cfRule>
  </conditionalFormatting>
  <conditionalFormatting sqref="H71">
    <cfRule type="expression" dxfId="460" priority="37">
      <formula>ISNUMBER(H71)</formula>
    </cfRule>
  </conditionalFormatting>
  <conditionalFormatting sqref="I72">
    <cfRule type="expression" dxfId="459" priority="36">
      <formula>ISNUMBER(I72)</formula>
    </cfRule>
  </conditionalFormatting>
  <conditionalFormatting sqref="E94">
    <cfRule type="expression" dxfId="458" priority="35">
      <formula>ISNUMBER(E94)</formula>
    </cfRule>
  </conditionalFormatting>
  <conditionalFormatting sqref="F95">
    <cfRule type="expression" dxfId="457" priority="34">
      <formula>ISNUMBER(F95)</formula>
    </cfRule>
  </conditionalFormatting>
  <conditionalFormatting sqref="G96">
    <cfRule type="expression" dxfId="456" priority="33">
      <formula>ISNUMBER(G96)</formula>
    </cfRule>
  </conditionalFormatting>
  <conditionalFormatting sqref="H97">
    <cfRule type="expression" dxfId="455" priority="32">
      <formula>ISNUMBER(H97)</formula>
    </cfRule>
  </conditionalFormatting>
  <conditionalFormatting sqref="I98">
    <cfRule type="expression" dxfId="454" priority="31">
      <formula>ISNUMBER(I98)</formula>
    </cfRule>
  </conditionalFormatting>
  <conditionalFormatting sqref="E117:E122">
    <cfRule type="expression" dxfId="453" priority="8">
      <formula>ISNUMBER(E117)</formula>
    </cfRule>
  </conditionalFormatting>
  <conditionalFormatting sqref="F120">
    <cfRule type="expression" dxfId="452" priority="7">
      <formula>ISNUMBER(F120)</formula>
    </cfRule>
  </conditionalFormatting>
  <conditionalFormatting sqref="F122">
    <cfRule type="expression" dxfId="451" priority="6">
      <formula>ISNUMBER(F122)</formula>
    </cfRule>
  </conditionalFormatting>
  <conditionalFormatting sqref="G118:G119">
    <cfRule type="expression" dxfId="450" priority="5">
      <formula>ISNUMBER(G118)</formula>
    </cfRule>
  </conditionalFormatting>
  <conditionalFormatting sqref="H117:H119">
    <cfRule type="expression" dxfId="449" priority="2">
      <formula>ISNUMBER(H117)</formula>
    </cfRule>
  </conditionalFormatting>
  <conditionalFormatting sqref="E133:F135 H133:H135">
    <cfRule type="expression" dxfId="448" priority="3">
      <formula>ISNUMBER(E133)</formula>
    </cfRule>
  </conditionalFormatting>
  <conditionalFormatting sqref="G133:G135">
    <cfRule type="expression" dxfId="447" priority="1">
      <formula>ISNUMBER(G133)</formula>
    </cfRule>
  </conditionalFormatting>
  <pageMargins left="0.70866141732283472" right="0.70866141732283472" top="0.74803149606299213" bottom="0.74803149606299213" header="0.31496062992125984" footer="0.31496062992125984"/>
  <pageSetup paperSize="9" scale="63" fitToHeight="0" orientation="landscape" r:id="rId1"/>
  <headerFooter scaleWithDoc="0">
    <oddHeader>&amp;R&amp;F</oddHeader>
    <oddFooter>&amp;L&amp;D &amp;T&amp;RPage &amp;P of &amp;N&amp;C&amp;1#&amp;"Calibri"&amp;10&amp;K000000Classification: Confidential</oddFooter>
  </headerFooter>
  <rowBreaks count="5" manualBreakCount="5">
    <brk id="32" max="11" man="1"/>
    <brk id="57" max="11" man="1"/>
    <brk id="82" max="11" man="1"/>
    <brk id="109" max="11" man="1"/>
    <brk id="124" max="11"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2">
    <pageSetUpPr fitToPage="1"/>
  </sheetPr>
  <dimension ref="B1:J30"/>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52" customWidth="1"/>
    <col min="4" max="5" width="28" style="348" customWidth="1"/>
    <col min="6" max="6" width="9.7109375" style="348" customWidth="1"/>
    <col min="7" max="8" width="44.28515625" style="348" customWidth="1"/>
    <col min="9" max="9" width="40.7109375" style="348" customWidth="1"/>
    <col min="10" max="10" width="10.7109375" style="347" customWidth="1"/>
    <col min="11" max="16384" width="9.140625" style="347"/>
  </cols>
  <sheetData>
    <row r="1" spans="2:10" ht="28.5" customHeight="1" x14ac:dyDescent="0.25"/>
    <row r="2" spans="2:10" ht="48" customHeight="1" x14ac:dyDescent="0.25">
      <c r="B2" s="815" t="s">
        <v>1277</v>
      </c>
      <c r="C2" s="815"/>
      <c r="D2" s="815"/>
      <c r="E2" s="815"/>
      <c r="F2" s="815"/>
      <c r="G2" s="815"/>
      <c r="H2" s="815"/>
      <c r="I2" s="815"/>
      <c r="J2" s="815"/>
    </row>
    <row r="3" spans="2:10" ht="32.25" customHeight="1" x14ac:dyDescent="0.25">
      <c r="B3" s="350" t="s">
        <v>1386</v>
      </c>
      <c r="C3" s="350" t="s">
        <v>707</v>
      </c>
      <c r="D3" s="350" t="s">
        <v>1301</v>
      </c>
      <c r="E3" s="350" t="s">
        <v>545</v>
      </c>
      <c r="F3" s="371" t="s">
        <v>546</v>
      </c>
      <c r="G3" s="350" t="s">
        <v>547</v>
      </c>
      <c r="H3" s="709" t="s">
        <v>3083</v>
      </c>
      <c r="I3" s="350" t="s">
        <v>428</v>
      </c>
      <c r="J3" s="350" t="s">
        <v>55</v>
      </c>
    </row>
    <row r="4" spans="2:10" ht="58.5" customHeight="1" x14ac:dyDescent="0.25">
      <c r="B4" s="357" t="s">
        <v>1673</v>
      </c>
      <c r="C4" s="357" t="s">
        <v>548</v>
      </c>
      <c r="D4" s="358" t="s">
        <v>1152</v>
      </c>
      <c r="E4" s="358" t="s">
        <v>1157</v>
      </c>
      <c r="F4" s="357" t="s">
        <v>558</v>
      </c>
      <c r="G4" s="358" t="s">
        <v>2785</v>
      </c>
      <c r="H4" s="358"/>
      <c r="I4" s="477"/>
      <c r="J4" s="490" t="s">
        <v>1304</v>
      </c>
    </row>
    <row r="5" spans="2:10" ht="58.5" customHeight="1" x14ac:dyDescent="0.25">
      <c r="B5" s="357" t="s">
        <v>1674</v>
      </c>
      <c r="C5" s="357" t="s">
        <v>66</v>
      </c>
      <c r="D5" s="358" t="s">
        <v>1153</v>
      </c>
      <c r="E5" s="358" t="s">
        <v>1147</v>
      </c>
      <c r="F5" s="357" t="s">
        <v>558</v>
      </c>
      <c r="G5" s="358" t="s">
        <v>2786</v>
      </c>
      <c r="H5" s="358"/>
      <c r="I5" s="477"/>
      <c r="J5" s="490" t="s">
        <v>1304</v>
      </c>
    </row>
    <row r="6" spans="2:10" ht="58.5" customHeight="1" x14ac:dyDescent="0.25">
      <c r="B6" s="357" t="s">
        <v>1675</v>
      </c>
      <c r="C6" s="357" t="s">
        <v>586</v>
      </c>
      <c r="D6" s="358" t="s">
        <v>1154</v>
      </c>
      <c r="E6" s="358" t="s">
        <v>1148</v>
      </c>
      <c r="F6" s="357" t="s">
        <v>558</v>
      </c>
      <c r="G6" s="358" t="s">
        <v>2787</v>
      </c>
      <c r="H6" s="358"/>
      <c r="I6" s="477"/>
      <c r="J6" s="490" t="s">
        <v>1304</v>
      </c>
    </row>
    <row r="7" spans="2:10" ht="58.5" customHeight="1" x14ac:dyDescent="0.25">
      <c r="B7" s="357" t="s">
        <v>1676</v>
      </c>
      <c r="C7" s="357" t="s">
        <v>1018</v>
      </c>
      <c r="D7" s="358" t="s">
        <v>1155</v>
      </c>
      <c r="E7" s="358" t="s">
        <v>1149</v>
      </c>
      <c r="F7" s="357" t="s">
        <v>558</v>
      </c>
      <c r="G7" s="358" t="s">
        <v>2788</v>
      </c>
      <c r="H7" s="358"/>
      <c r="I7" s="477"/>
      <c r="J7" s="490" t="s">
        <v>1304</v>
      </c>
    </row>
    <row r="8" spans="2:10" ht="58.5" customHeight="1" x14ac:dyDescent="0.25">
      <c r="B8" s="357" t="s">
        <v>1677</v>
      </c>
      <c r="C8" s="357" t="s">
        <v>1176</v>
      </c>
      <c r="D8" s="358" t="s">
        <v>1156</v>
      </c>
      <c r="E8" s="358" t="s">
        <v>1150</v>
      </c>
      <c r="F8" s="357" t="s">
        <v>558</v>
      </c>
      <c r="G8" s="358" t="s">
        <v>2789</v>
      </c>
      <c r="H8" s="358"/>
      <c r="I8" s="477"/>
      <c r="J8" s="490" t="s">
        <v>1304</v>
      </c>
    </row>
    <row r="9" spans="2:10" ht="58.5" customHeight="1" x14ac:dyDescent="0.25">
      <c r="B9" s="357" t="s">
        <v>1678</v>
      </c>
      <c r="C9" s="357" t="s">
        <v>720</v>
      </c>
      <c r="D9" s="358" t="s">
        <v>1152</v>
      </c>
      <c r="E9" s="358" t="s">
        <v>1146</v>
      </c>
      <c r="F9" s="357" t="s">
        <v>558</v>
      </c>
      <c r="G9" s="358" t="s">
        <v>2790</v>
      </c>
      <c r="H9" s="358"/>
      <c r="I9" s="477"/>
      <c r="J9" s="490" t="s">
        <v>1304</v>
      </c>
    </row>
    <row r="10" spans="2:10" ht="58.5" customHeight="1" x14ac:dyDescent="0.25">
      <c r="B10" s="357" t="s">
        <v>1679</v>
      </c>
      <c r="C10" s="357" t="s">
        <v>642</v>
      </c>
      <c r="D10" s="358" t="s">
        <v>1153</v>
      </c>
      <c r="E10" s="358" t="s">
        <v>1147</v>
      </c>
      <c r="F10" s="357" t="s">
        <v>558</v>
      </c>
      <c r="G10" s="358" t="s">
        <v>2786</v>
      </c>
      <c r="H10" s="358"/>
      <c r="I10" s="477"/>
      <c r="J10" s="490" t="s">
        <v>1304</v>
      </c>
    </row>
    <row r="11" spans="2:10" ht="58.5" customHeight="1" x14ac:dyDescent="0.25">
      <c r="B11" s="357" t="s">
        <v>1680</v>
      </c>
      <c r="C11" s="357" t="s">
        <v>825</v>
      </c>
      <c r="D11" s="358" t="s">
        <v>1154</v>
      </c>
      <c r="E11" s="358" t="s">
        <v>1148</v>
      </c>
      <c r="F11" s="357" t="s">
        <v>558</v>
      </c>
      <c r="G11" s="358" t="s">
        <v>2787</v>
      </c>
      <c r="H11" s="358"/>
      <c r="I11" s="477"/>
      <c r="J11" s="490" t="s">
        <v>1304</v>
      </c>
    </row>
    <row r="12" spans="2:10" ht="58.5" customHeight="1" x14ac:dyDescent="0.25">
      <c r="B12" s="357" t="s">
        <v>1681</v>
      </c>
      <c r="C12" s="357" t="s">
        <v>689</v>
      </c>
      <c r="D12" s="358" t="s">
        <v>1155</v>
      </c>
      <c r="E12" s="358" t="s">
        <v>1149</v>
      </c>
      <c r="F12" s="357" t="s">
        <v>558</v>
      </c>
      <c r="G12" s="358" t="s">
        <v>2788</v>
      </c>
      <c r="H12" s="358"/>
      <c r="I12" s="477"/>
      <c r="J12" s="490" t="s">
        <v>1304</v>
      </c>
    </row>
    <row r="13" spans="2:10" ht="58.5" customHeight="1" x14ac:dyDescent="0.25">
      <c r="B13" s="357" t="s">
        <v>1682</v>
      </c>
      <c r="C13" s="357" t="s">
        <v>1177</v>
      </c>
      <c r="D13" s="358" t="s">
        <v>1156</v>
      </c>
      <c r="E13" s="358" t="s">
        <v>1150</v>
      </c>
      <c r="F13" s="357" t="s">
        <v>558</v>
      </c>
      <c r="G13" s="358" t="s">
        <v>2789</v>
      </c>
      <c r="H13" s="358"/>
      <c r="I13" s="477"/>
      <c r="J13" s="490" t="s">
        <v>1304</v>
      </c>
    </row>
    <row r="14" spans="2:10" ht="58.5" customHeight="1" x14ac:dyDescent="0.25">
      <c r="B14" s="357" t="s">
        <v>1683</v>
      </c>
      <c r="C14" s="357" t="s">
        <v>1178</v>
      </c>
      <c r="D14" s="358" t="s">
        <v>1152</v>
      </c>
      <c r="E14" s="358" t="s">
        <v>1146</v>
      </c>
      <c r="F14" s="357" t="s">
        <v>558</v>
      </c>
      <c r="G14" s="358" t="s">
        <v>2790</v>
      </c>
      <c r="H14" s="358"/>
      <c r="I14" s="477"/>
      <c r="J14" s="490" t="s">
        <v>1304</v>
      </c>
    </row>
    <row r="15" spans="2:10" ht="58.5" customHeight="1" x14ac:dyDescent="0.25">
      <c r="B15" s="357" t="s">
        <v>1684</v>
      </c>
      <c r="C15" s="357" t="s">
        <v>1179</v>
      </c>
      <c r="D15" s="358" t="s">
        <v>1153</v>
      </c>
      <c r="E15" s="358" t="s">
        <v>1147</v>
      </c>
      <c r="F15" s="357" t="s">
        <v>558</v>
      </c>
      <c r="G15" s="358" t="s">
        <v>2786</v>
      </c>
      <c r="H15" s="358"/>
      <c r="I15" s="477"/>
      <c r="J15" s="490" t="s">
        <v>1304</v>
      </c>
    </row>
    <row r="16" spans="2:10" ht="58.5" customHeight="1" x14ac:dyDescent="0.25">
      <c r="B16" s="357" t="s">
        <v>1685</v>
      </c>
      <c r="C16" s="357" t="s">
        <v>1180</v>
      </c>
      <c r="D16" s="358" t="s">
        <v>1154</v>
      </c>
      <c r="E16" s="358" t="s">
        <v>1148</v>
      </c>
      <c r="F16" s="357" t="s">
        <v>558</v>
      </c>
      <c r="G16" s="358" t="s">
        <v>2787</v>
      </c>
      <c r="H16" s="358"/>
      <c r="I16" s="477"/>
      <c r="J16" s="490" t="s">
        <v>1304</v>
      </c>
    </row>
    <row r="17" spans="2:10" ht="58.5" customHeight="1" x14ac:dyDescent="0.25">
      <c r="B17" s="357" t="s">
        <v>1686</v>
      </c>
      <c r="C17" s="357" t="s">
        <v>1181</v>
      </c>
      <c r="D17" s="358" t="s">
        <v>1155</v>
      </c>
      <c r="E17" s="358" t="s">
        <v>1149</v>
      </c>
      <c r="F17" s="357" t="s">
        <v>558</v>
      </c>
      <c r="G17" s="358" t="s">
        <v>2788</v>
      </c>
      <c r="H17" s="358"/>
      <c r="I17" s="477"/>
      <c r="J17" s="490" t="s">
        <v>1304</v>
      </c>
    </row>
    <row r="18" spans="2:10" ht="58.5" customHeight="1" x14ac:dyDescent="0.25">
      <c r="B18" s="357" t="s">
        <v>1687</v>
      </c>
      <c r="C18" s="357" t="s">
        <v>1182</v>
      </c>
      <c r="D18" s="358" t="s">
        <v>1156</v>
      </c>
      <c r="E18" s="358" t="s">
        <v>1150</v>
      </c>
      <c r="F18" s="357" t="s">
        <v>558</v>
      </c>
      <c r="G18" s="358" t="s">
        <v>2789</v>
      </c>
      <c r="H18" s="358"/>
      <c r="I18" s="477"/>
      <c r="J18" s="490" t="s">
        <v>1304</v>
      </c>
    </row>
    <row r="19" spans="2:10" ht="58.5" customHeight="1" x14ac:dyDescent="0.25">
      <c r="B19" s="357" t="s">
        <v>1688</v>
      </c>
      <c r="C19" s="357" t="s">
        <v>1183</v>
      </c>
      <c r="D19" s="358" t="s">
        <v>1152</v>
      </c>
      <c r="E19" s="358" t="s">
        <v>1146</v>
      </c>
      <c r="F19" s="357" t="s">
        <v>558</v>
      </c>
      <c r="G19" s="358" t="s">
        <v>2790</v>
      </c>
      <c r="H19" s="358"/>
      <c r="I19" s="477"/>
      <c r="J19" s="490" t="s">
        <v>1304</v>
      </c>
    </row>
    <row r="20" spans="2:10" ht="58.5" customHeight="1" x14ac:dyDescent="0.25">
      <c r="B20" s="357" t="s">
        <v>1689</v>
      </c>
      <c r="C20" s="357" t="s">
        <v>1184</v>
      </c>
      <c r="D20" s="358" t="s">
        <v>1153</v>
      </c>
      <c r="E20" s="358" t="s">
        <v>1147</v>
      </c>
      <c r="F20" s="357" t="s">
        <v>558</v>
      </c>
      <c r="G20" s="358" t="s">
        <v>2786</v>
      </c>
      <c r="H20" s="358"/>
      <c r="I20" s="477"/>
      <c r="J20" s="490" t="s">
        <v>1304</v>
      </c>
    </row>
    <row r="21" spans="2:10" ht="58.5" customHeight="1" x14ac:dyDescent="0.25">
      <c r="B21" s="357" t="s">
        <v>1690</v>
      </c>
      <c r="C21" s="357" t="s">
        <v>1185</v>
      </c>
      <c r="D21" s="358" t="s">
        <v>1154</v>
      </c>
      <c r="E21" s="358" t="s">
        <v>1148</v>
      </c>
      <c r="F21" s="357" t="s">
        <v>558</v>
      </c>
      <c r="G21" s="358" t="s">
        <v>2787</v>
      </c>
      <c r="H21" s="358"/>
      <c r="I21" s="477"/>
      <c r="J21" s="490" t="s">
        <v>1304</v>
      </c>
    </row>
    <row r="22" spans="2:10" ht="58.5" customHeight="1" x14ac:dyDescent="0.25">
      <c r="B22" s="357" t="s">
        <v>1691</v>
      </c>
      <c r="C22" s="357" t="s">
        <v>1186</v>
      </c>
      <c r="D22" s="358" t="s">
        <v>1155</v>
      </c>
      <c r="E22" s="358" t="s">
        <v>1149</v>
      </c>
      <c r="F22" s="357" t="s">
        <v>558</v>
      </c>
      <c r="G22" s="358" t="s">
        <v>2788</v>
      </c>
      <c r="H22" s="358"/>
      <c r="I22" s="477"/>
      <c r="J22" s="490" t="s">
        <v>1304</v>
      </c>
    </row>
    <row r="23" spans="2:10" ht="58.5" customHeight="1" x14ac:dyDescent="0.25">
      <c r="B23" s="357" t="s">
        <v>1692</v>
      </c>
      <c r="C23" s="357" t="s">
        <v>1187</v>
      </c>
      <c r="D23" s="358" t="s">
        <v>1156</v>
      </c>
      <c r="E23" s="358" t="s">
        <v>1150</v>
      </c>
      <c r="F23" s="357" t="s">
        <v>558</v>
      </c>
      <c r="G23" s="358" t="s">
        <v>2789</v>
      </c>
      <c r="H23" s="358"/>
      <c r="I23" s="477"/>
      <c r="J23" s="490" t="s">
        <v>1304</v>
      </c>
    </row>
    <row r="24" spans="2:10" ht="58.5" customHeight="1" x14ac:dyDescent="0.25">
      <c r="B24" s="357" t="s">
        <v>1693</v>
      </c>
      <c r="C24" s="357" t="s">
        <v>1344</v>
      </c>
      <c r="D24" s="358" t="s">
        <v>1345</v>
      </c>
      <c r="E24" s="358" t="s">
        <v>1968</v>
      </c>
      <c r="F24" s="357" t="s">
        <v>551</v>
      </c>
      <c r="G24" s="358" t="s">
        <v>1215</v>
      </c>
      <c r="H24" s="358" t="s">
        <v>3198</v>
      </c>
      <c r="I24" s="478"/>
      <c r="J24" s="490" t="s">
        <v>1304</v>
      </c>
    </row>
    <row r="25" spans="2:10" ht="58.5" customHeight="1" x14ac:dyDescent="0.25">
      <c r="B25" s="357" t="s">
        <v>1725</v>
      </c>
      <c r="C25" s="357" t="s">
        <v>1344</v>
      </c>
      <c r="D25" s="358" t="s">
        <v>1345</v>
      </c>
      <c r="E25" s="358" t="s">
        <v>2214</v>
      </c>
      <c r="F25" s="357"/>
      <c r="G25" s="358"/>
      <c r="H25" s="358"/>
      <c r="I25" s="770" t="s">
        <v>3323</v>
      </c>
      <c r="J25" s="490" t="s">
        <v>1304</v>
      </c>
    </row>
    <row r="26" spans="2:10" ht="58.5" customHeight="1" x14ac:dyDescent="0.25">
      <c r="B26" s="357" t="s">
        <v>1770</v>
      </c>
      <c r="C26" s="357" t="s">
        <v>1346</v>
      </c>
      <c r="D26" s="358" t="s">
        <v>1347</v>
      </c>
      <c r="E26" s="358" t="s">
        <v>1700</v>
      </c>
      <c r="F26" s="357" t="s">
        <v>551</v>
      </c>
      <c r="G26" s="358" t="s">
        <v>1244</v>
      </c>
      <c r="H26" s="358" t="s">
        <v>3199</v>
      </c>
      <c r="I26" s="478"/>
      <c r="J26" s="490" t="s">
        <v>1304</v>
      </c>
    </row>
    <row r="27" spans="2:10" ht="58.5" customHeight="1" x14ac:dyDescent="0.25">
      <c r="B27" s="357" t="s">
        <v>1726</v>
      </c>
      <c r="C27" s="357" t="s">
        <v>1346</v>
      </c>
      <c r="D27" s="358" t="s">
        <v>1347</v>
      </c>
      <c r="E27" s="358" t="s">
        <v>2215</v>
      </c>
      <c r="F27" s="357"/>
      <c r="G27" s="358"/>
      <c r="H27" s="358"/>
      <c r="I27" s="477" t="s">
        <v>3323</v>
      </c>
      <c r="J27" s="490" t="s">
        <v>1304</v>
      </c>
    </row>
    <row r="28" spans="2:10" ht="58.5" customHeight="1" x14ac:dyDescent="0.25">
      <c r="B28" s="357" t="s">
        <v>1694</v>
      </c>
      <c r="C28" s="357" t="s">
        <v>1266</v>
      </c>
      <c r="D28" s="358" t="s">
        <v>2182</v>
      </c>
      <c r="E28" s="358" t="s">
        <v>1267</v>
      </c>
      <c r="F28" s="357" t="s">
        <v>558</v>
      </c>
      <c r="G28" s="358" t="s">
        <v>1268</v>
      </c>
      <c r="H28" s="358" t="s">
        <v>3200</v>
      </c>
      <c r="I28" s="477"/>
      <c r="J28" s="490" t="s">
        <v>1304</v>
      </c>
    </row>
    <row r="29" spans="2:10" ht="58.5" customHeight="1" x14ac:dyDescent="0.25">
      <c r="B29" s="357" t="s">
        <v>1967</v>
      </c>
      <c r="C29" s="357" t="s">
        <v>1266</v>
      </c>
      <c r="D29" s="358" t="s">
        <v>2182</v>
      </c>
      <c r="E29" s="358" t="s">
        <v>2216</v>
      </c>
      <c r="F29" s="357"/>
      <c r="G29" s="358"/>
      <c r="H29" s="358"/>
      <c r="I29" s="477" t="s">
        <v>3323</v>
      </c>
      <c r="J29" s="490" t="s">
        <v>1304</v>
      </c>
    </row>
    <row r="30" spans="2:10" ht="58.5" customHeight="1" x14ac:dyDescent="0.25">
      <c r="B30" s="357" t="s">
        <v>1727</v>
      </c>
      <c r="C30" s="357" t="s">
        <v>1348</v>
      </c>
      <c r="D30" s="358" t="s">
        <v>2183</v>
      </c>
      <c r="E30" s="358" t="s">
        <v>2216</v>
      </c>
      <c r="F30" s="357"/>
      <c r="G30" s="358"/>
      <c r="H30" s="358"/>
      <c r="I30" s="477" t="s">
        <v>3323</v>
      </c>
      <c r="J30" s="490" t="s">
        <v>1304</v>
      </c>
    </row>
  </sheetData>
  <mergeCells count="1">
    <mergeCell ref="B2:J2"/>
  </mergeCells>
  <conditionalFormatting sqref="F1 F31:F65492">
    <cfRule type="cellIs" dxfId="446" priority="84" stopIfTrue="1" operator="equal">
      <formula>"Pre-populated"</formula>
    </cfRule>
    <cfRule type="cellIs" dxfId="445" priority="85" stopIfTrue="1" operator="equal">
      <formula>"Validation"</formula>
    </cfRule>
  </conditionalFormatting>
  <conditionalFormatting sqref="J4:J23">
    <cfRule type="cellIs" dxfId="444" priority="18" operator="equal">
      <formula>"Updated"</formula>
    </cfRule>
    <cfRule type="cellIs" dxfId="443" priority="19" operator="equal">
      <formula>"New"</formula>
    </cfRule>
  </conditionalFormatting>
  <conditionalFormatting sqref="C25:H25 B26:B29 E27:H27 B4:G4 I4 B5:I24 B26:I26 B28:I30">
    <cfRule type="expression" dxfId="442" priority="20">
      <formula>OR($J4="New",$J4="Updated")</formula>
    </cfRule>
  </conditionalFormatting>
  <conditionalFormatting sqref="F28:F30 F4:F26">
    <cfRule type="cellIs" dxfId="441" priority="16" stopIfTrue="1" operator="equal">
      <formula>"Validation"</formula>
    </cfRule>
    <cfRule type="cellIs" dxfId="440" priority="17" operator="equal">
      <formula>"Pre-populated"</formula>
    </cfRule>
  </conditionalFormatting>
  <conditionalFormatting sqref="C27">
    <cfRule type="expression" dxfId="439" priority="15">
      <formula>OR($J27="New",$J27="Updated")</formula>
    </cfRule>
  </conditionalFormatting>
  <conditionalFormatting sqref="F27">
    <cfRule type="cellIs" dxfId="438" priority="11" stopIfTrue="1" operator="equal">
      <formula>"Validation"</formula>
    </cfRule>
    <cfRule type="cellIs" dxfId="437" priority="12" operator="equal">
      <formula>"Pre-populated"</formula>
    </cfRule>
  </conditionalFormatting>
  <conditionalFormatting sqref="B25">
    <cfRule type="expression" dxfId="436" priority="10">
      <formula>OR($J25="New",$J25="Updated")</formula>
    </cfRule>
  </conditionalFormatting>
  <conditionalFormatting sqref="B27">
    <cfRule type="expression" dxfId="435" priority="9">
      <formula>OR($J27="New",$J27="Updated")</formula>
    </cfRule>
  </conditionalFormatting>
  <conditionalFormatting sqref="D27">
    <cfRule type="expression" dxfId="434" priority="7">
      <formula>OR($J27="New",$J27="Updated")</formula>
    </cfRule>
  </conditionalFormatting>
  <conditionalFormatting sqref="J24:J30">
    <cfRule type="cellIs" dxfId="433" priority="5" operator="equal">
      <formula>"Updated"</formula>
    </cfRule>
    <cfRule type="cellIs" dxfId="432" priority="6" operator="equal">
      <formula>"New"</formula>
    </cfRule>
  </conditionalFormatting>
  <conditionalFormatting sqref="H3">
    <cfRule type="expression" dxfId="431" priority="4">
      <formula>OR($J3="New",$J3="Updated")</formula>
    </cfRule>
  </conditionalFormatting>
  <conditionalFormatting sqref="H4">
    <cfRule type="expression" dxfId="430" priority="3">
      <formula>OR($J4="New",$J4="Updated")</formula>
    </cfRule>
  </conditionalFormatting>
  <conditionalFormatting sqref="I27">
    <cfRule type="expression" dxfId="429" priority="2">
      <formula>OR($J27="New",$J27="Updated")</formula>
    </cfRule>
  </conditionalFormatting>
  <conditionalFormatting sqref="I25">
    <cfRule type="expression" dxfId="428" priority="1">
      <formula>OR($J25="New",$J25="Updated")</formula>
    </cfRule>
  </conditionalFormatting>
  <pageMargins left="0.70866141732283472" right="0.70866141732283472" top="0.74803149606299213" bottom="0.74803149606299213" header="0.31496062992125984" footer="0.31496062992125984"/>
  <pageSetup paperSize="9" scale="66"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BE51401-64D0-44D2-8BB2-9BFF9F9018DB}">
          <x14:formula1>
            <xm:f>RS_ValueSource!$E$41:$E$44</xm:f>
          </x14:formula1>
          <xm:sqref>F4:F30</xm:sqref>
        </x14:dataValidation>
        <x14:dataValidation type="list" allowBlank="1" showInputMessage="1" showErrorMessage="1" xr:uid="{5518D89F-269D-4220-BB76-9F1D22A6650C}">
          <x14:formula1>
            <xm:f>RS_ValueSource!$E$38:$E$40</xm:f>
          </x14:formula1>
          <xm:sqref>J4:J30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pageSetUpPr fitToPage="1"/>
  </sheetPr>
  <dimension ref="A1:I190"/>
  <sheetViews>
    <sheetView showGridLines="0" zoomScaleNormal="100" zoomScaleSheetLayoutView="100" workbookViewId="0"/>
  </sheetViews>
  <sheetFormatPr defaultColWidth="10.42578125" defaultRowHeight="15" x14ac:dyDescent="0.25"/>
  <cols>
    <col min="1" max="1" width="2" style="2" customWidth="1"/>
    <col min="2" max="2" width="4.28515625" style="2" customWidth="1"/>
    <col min="3" max="3" width="27.5703125" style="2" customWidth="1"/>
    <col min="4" max="6" width="34.140625" style="2" customWidth="1"/>
    <col min="7" max="7" width="34.140625" style="2" bestFit="1" customWidth="1"/>
    <col min="8" max="8" width="23.140625" style="2" bestFit="1" customWidth="1"/>
    <col min="9" max="9" width="7.7109375" style="2" customWidth="1"/>
    <col min="10" max="16384" width="10.42578125" style="2"/>
  </cols>
  <sheetData>
    <row r="1" spans="1:9" s="19" customFormat="1" ht="16.5" x14ac:dyDescent="0.3">
      <c r="A1" s="3"/>
    </row>
    <row r="2" spans="1:9" s="19" customFormat="1" ht="16.5" x14ac:dyDescent="0.3">
      <c r="A2" s="3"/>
    </row>
    <row r="3" spans="1:9" s="19" customFormat="1" ht="16.5" x14ac:dyDescent="0.3">
      <c r="A3" s="3"/>
    </row>
    <row r="4" spans="1:9" s="19" customFormat="1" ht="20.25" x14ac:dyDescent="0.35">
      <c r="A4" s="3"/>
      <c r="B4" s="199"/>
      <c r="C4" s="207" t="s">
        <v>49</v>
      </c>
      <c r="D4" s="200"/>
      <c r="E4" s="146"/>
      <c r="F4" s="208"/>
      <c r="G4" s="146"/>
      <c r="H4" s="146" t="s">
        <v>73</v>
      </c>
      <c r="I4" s="147" t="str">
        <f>'010'!E8</f>
        <v>1234</v>
      </c>
    </row>
    <row r="5" spans="1:9" s="19" customFormat="1" ht="16.5" x14ac:dyDescent="0.3">
      <c r="A5" s="3"/>
      <c r="B5" s="201"/>
      <c r="C5" s="201"/>
      <c r="D5" s="202"/>
      <c r="E5" s="203"/>
    </row>
    <row r="6" spans="1:9" s="19" customFormat="1" ht="17.25" x14ac:dyDescent="0.3">
      <c r="A6" s="3"/>
      <c r="B6" s="201"/>
      <c r="C6" s="237" t="s">
        <v>288</v>
      </c>
      <c r="D6" s="200"/>
      <c r="E6" s="146"/>
      <c r="F6" s="208"/>
      <c r="G6" s="208"/>
      <c r="H6" s="208"/>
      <c r="I6" s="95"/>
    </row>
    <row r="7" spans="1:9" s="19" customFormat="1" ht="17.25" x14ac:dyDescent="0.3">
      <c r="A7" s="3"/>
      <c r="B7" s="201"/>
      <c r="C7" s="96"/>
      <c r="D7" s="202"/>
      <c r="E7" s="203"/>
      <c r="F7" s="95"/>
      <c r="G7" s="95"/>
      <c r="H7" s="95"/>
      <c r="I7" s="95"/>
    </row>
    <row r="8" spans="1:9" s="19" customFormat="1" ht="17.25" x14ac:dyDescent="0.3">
      <c r="B8" s="201"/>
      <c r="C8" s="209" t="s">
        <v>230</v>
      </c>
      <c r="D8" s="210"/>
      <c r="E8" s="211"/>
      <c r="F8" s="212"/>
      <c r="G8" s="212"/>
      <c r="H8" s="212"/>
      <c r="I8" s="212"/>
    </row>
    <row r="9" spans="1:9" s="19" customFormat="1" ht="16.5" x14ac:dyDescent="0.3"/>
    <row r="10" spans="1:9" s="19" customFormat="1" ht="66" customHeight="1" x14ac:dyDescent="0.3">
      <c r="C10" s="1115" t="s">
        <v>289</v>
      </c>
      <c r="D10" s="1116"/>
      <c r="E10" s="1116"/>
      <c r="F10" s="1116"/>
      <c r="G10" s="1116"/>
      <c r="H10" s="1116"/>
      <c r="I10" s="243"/>
    </row>
    <row r="11" spans="1:9" s="19" customFormat="1" ht="16.5" x14ac:dyDescent="0.3"/>
    <row r="12" spans="1:9" s="19" customFormat="1" ht="17.25" x14ac:dyDescent="0.3">
      <c r="C12" s="213" t="s">
        <v>231</v>
      </c>
    </row>
    <row r="13" spans="1:9" s="19" customFormat="1" ht="17.25" x14ac:dyDescent="0.3">
      <c r="C13" s="213"/>
    </row>
    <row r="14" spans="1:9" s="19" customFormat="1" ht="20.100000000000001" customHeight="1" x14ac:dyDescent="0.3">
      <c r="C14" s="1118" t="str">
        <f>CONCATENATE('520'!C16," and ",'520'!C17)</f>
        <v>Premium Risk and Reserve Risk</v>
      </c>
      <c r="D14" s="1119"/>
      <c r="E14" s="1119"/>
      <c r="F14" s="1119"/>
      <c r="G14" s="1119"/>
      <c r="H14" s="1119"/>
    </row>
    <row r="15" spans="1:9" x14ac:dyDescent="0.25">
      <c r="C15" s="233"/>
      <c r="D15" s="234"/>
      <c r="E15" s="234"/>
      <c r="F15" s="234"/>
      <c r="G15" s="234"/>
      <c r="H15" s="235"/>
    </row>
    <row r="16" spans="1:9" x14ac:dyDescent="0.25">
      <c r="C16" s="49"/>
      <c r="D16" s="11"/>
      <c r="E16" s="11"/>
      <c r="F16" s="11"/>
      <c r="G16" s="11"/>
      <c r="H16" s="46"/>
    </row>
    <row r="17" spans="3:8" x14ac:dyDescent="0.25">
      <c r="C17" s="49"/>
      <c r="D17" s="11"/>
      <c r="E17" s="11"/>
      <c r="F17" s="11"/>
      <c r="G17" s="11"/>
      <c r="H17" s="46"/>
    </row>
    <row r="18" spans="3:8" x14ac:dyDescent="0.25">
      <c r="C18" s="49"/>
      <c r="D18" s="11"/>
      <c r="E18" s="11"/>
      <c r="F18" s="11"/>
      <c r="G18" s="11"/>
      <c r="H18" s="46"/>
    </row>
    <row r="19" spans="3:8" x14ac:dyDescent="0.25">
      <c r="C19" s="49"/>
      <c r="D19" s="11"/>
      <c r="E19" s="11"/>
      <c r="F19" s="11"/>
      <c r="G19" s="11"/>
      <c r="H19" s="46"/>
    </row>
    <row r="20" spans="3:8" x14ac:dyDescent="0.25">
      <c r="C20" s="49"/>
      <c r="D20" s="11"/>
      <c r="E20" s="11"/>
      <c r="F20" s="11"/>
      <c r="G20" s="11"/>
      <c r="H20" s="46"/>
    </row>
    <row r="21" spans="3:8" x14ac:dyDescent="0.25">
      <c r="C21" s="49"/>
      <c r="D21" s="11"/>
      <c r="E21" s="11"/>
      <c r="F21" s="11"/>
      <c r="G21" s="11"/>
      <c r="H21" s="46"/>
    </row>
    <row r="22" spans="3:8" x14ac:dyDescent="0.25">
      <c r="C22" s="49"/>
      <c r="D22" s="11"/>
      <c r="E22" s="11"/>
      <c r="F22" s="11"/>
      <c r="G22" s="11"/>
      <c r="H22" s="46"/>
    </row>
    <row r="23" spans="3:8" x14ac:dyDescent="0.25">
      <c r="C23" s="49"/>
      <c r="D23" s="11"/>
      <c r="E23" s="11"/>
      <c r="F23" s="11"/>
      <c r="G23" s="11"/>
      <c r="H23" s="46"/>
    </row>
    <row r="24" spans="3:8" x14ac:dyDescent="0.25">
      <c r="C24" s="49"/>
      <c r="D24" s="11"/>
      <c r="E24" s="11"/>
      <c r="F24" s="11"/>
      <c r="G24" s="11"/>
      <c r="H24" s="46"/>
    </row>
    <row r="25" spans="3:8" x14ac:dyDescent="0.25">
      <c r="C25" s="49"/>
      <c r="D25" s="11"/>
      <c r="E25" s="11"/>
      <c r="F25" s="11"/>
      <c r="G25" s="11"/>
      <c r="H25" s="46"/>
    </row>
    <row r="26" spans="3:8" x14ac:dyDescent="0.25">
      <c r="C26" s="49"/>
      <c r="D26" s="11"/>
      <c r="E26" s="11"/>
      <c r="F26" s="11"/>
      <c r="G26" s="11"/>
      <c r="H26" s="46"/>
    </row>
    <row r="27" spans="3:8" x14ac:dyDescent="0.25">
      <c r="C27" s="49"/>
      <c r="D27" s="11"/>
      <c r="E27" s="11"/>
      <c r="F27" s="11"/>
      <c r="G27" s="11"/>
      <c r="H27" s="46"/>
    </row>
    <row r="28" spans="3:8" x14ac:dyDescent="0.25">
      <c r="C28" s="49"/>
      <c r="D28" s="11"/>
      <c r="E28" s="11"/>
      <c r="F28" s="11"/>
      <c r="G28" s="11"/>
      <c r="H28" s="46"/>
    </row>
    <row r="29" spans="3:8" x14ac:dyDescent="0.25">
      <c r="C29" s="49"/>
      <c r="D29" s="11"/>
      <c r="E29" s="11"/>
      <c r="F29" s="11"/>
      <c r="G29" s="11"/>
      <c r="H29" s="46"/>
    </row>
    <row r="30" spans="3:8" x14ac:dyDescent="0.25">
      <c r="C30" s="49"/>
      <c r="D30" s="11"/>
      <c r="E30" s="11"/>
      <c r="F30" s="11"/>
      <c r="G30" s="11"/>
      <c r="H30" s="46"/>
    </row>
    <row r="31" spans="3:8" x14ac:dyDescent="0.25">
      <c r="C31" s="58"/>
      <c r="D31" s="61"/>
      <c r="E31" s="61"/>
      <c r="F31" s="61"/>
      <c r="G31" s="61"/>
      <c r="H31" s="236"/>
    </row>
    <row r="33" spans="3:9" ht="17.25" x14ac:dyDescent="0.3">
      <c r="C33" s="96"/>
      <c r="D33" s="202"/>
      <c r="E33" s="203"/>
      <c r="F33" s="95"/>
      <c r="G33" s="95"/>
      <c r="H33" s="95"/>
      <c r="I33" s="95"/>
    </row>
    <row r="34" spans="3:9" ht="17.25" x14ac:dyDescent="0.3">
      <c r="C34" s="209" t="s">
        <v>241</v>
      </c>
      <c r="D34" s="210"/>
      <c r="E34" s="211"/>
      <c r="F34" s="212"/>
      <c r="G34" s="212"/>
      <c r="H34" s="212"/>
      <c r="I34" s="212"/>
    </row>
    <row r="35" spans="3:9" ht="16.5" x14ac:dyDescent="0.3">
      <c r="C35" s="19"/>
      <c r="D35" s="19"/>
      <c r="E35" s="19"/>
      <c r="F35" s="19"/>
      <c r="G35" s="19"/>
      <c r="H35" s="19"/>
      <c r="I35" s="19"/>
    </row>
    <row r="36" spans="3:9" ht="63.75" customHeight="1" x14ac:dyDescent="0.25">
      <c r="C36" s="1115" t="s">
        <v>290</v>
      </c>
      <c r="D36" s="1116"/>
      <c r="E36" s="1116"/>
      <c r="F36" s="1116"/>
      <c r="G36" s="1116"/>
      <c r="H36" s="1116"/>
      <c r="I36" s="243"/>
    </row>
    <row r="37" spans="3:9" ht="16.5" x14ac:dyDescent="0.3">
      <c r="C37" s="19"/>
      <c r="D37" s="19"/>
      <c r="E37" s="19"/>
      <c r="F37" s="19"/>
      <c r="G37" s="19"/>
      <c r="H37" s="19"/>
      <c r="I37" s="19"/>
    </row>
    <row r="38" spans="3:9" ht="17.25" x14ac:dyDescent="0.3">
      <c r="C38" s="213" t="s">
        <v>231</v>
      </c>
      <c r="D38" s="19"/>
      <c r="E38" s="19"/>
      <c r="F38" s="19"/>
      <c r="G38" s="19"/>
      <c r="H38" s="19"/>
      <c r="I38" s="19"/>
    </row>
    <row r="40" spans="3:9" s="254" customFormat="1" ht="20.100000000000001" customHeight="1" x14ac:dyDescent="0.2">
      <c r="C40" s="1118" t="str">
        <f>CONCATENATE('520'!C41," and ",'520'!C42)</f>
        <v>Insurance Risk and Market Risk</v>
      </c>
      <c r="D40" s="1119"/>
      <c r="E40" s="1119"/>
      <c r="F40" s="1119"/>
      <c r="G40" s="1119"/>
      <c r="H40" s="1119"/>
    </row>
    <row r="41" spans="3:9" x14ac:dyDescent="0.25">
      <c r="C41" s="233"/>
      <c r="D41" s="234"/>
      <c r="E41" s="234"/>
      <c r="F41" s="234"/>
      <c r="G41" s="234"/>
      <c r="H41" s="235"/>
    </row>
    <row r="42" spans="3:9" x14ac:dyDescent="0.25">
      <c r="C42" s="49"/>
      <c r="D42" s="11"/>
      <c r="E42" s="11"/>
      <c r="F42" s="11"/>
      <c r="G42" s="11"/>
      <c r="H42" s="46"/>
    </row>
    <row r="43" spans="3:9" x14ac:dyDescent="0.25">
      <c r="C43" s="49"/>
      <c r="D43" s="11"/>
      <c r="E43" s="11"/>
      <c r="F43" s="11"/>
      <c r="G43" s="11"/>
      <c r="H43" s="46"/>
    </row>
    <row r="44" spans="3:9" x14ac:dyDescent="0.25">
      <c r="C44" s="49"/>
      <c r="D44" s="11"/>
      <c r="E44" s="11"/>
      <c r="F44" s="11"/>
      <c r="G44" s="11"/>
      <c r="H44" s="46"/>
    </row>
    <row r="45" spans="3:9" x14ac:dyDescent="0.25">
      <c r="C45" s="49"/>
      <c r="D45" s="11"/>
      <c r="E45" s="11"/>
      <c r="F45" s="11"/>
      <c r="G45" s="11"/>
      <c r="H45" s="46"/>
    </row>
    <row r="46" spans="3:9" x14ac:dyDescent="0.25">
      <c r="C46" s="49"/>
      <c r="D46" s="11"/>
      <c r="E46" s="11"/>
      <c r="F46" s="11"/>
      <c r="G46" s="11"/>
      <c r="H46" s="46"/>
    </row>
    <row r="47" spans="3:9" x14ac:dyDescent="0.25">
      <c r="C47" s="49"/>
      <c r="D47" s="11"/>
      <c r="E47" s="11"/>
      <c r="F47" s="11"/>
      <c r="G47" s="11"/>
      <c r="H47" s="46"/>
    </row>
    <row r="48" spans="3:9" x14ac:dyDescent="0.25">
      <c r="C48" s="49"/>
      <c r="D48" s="11"/>
      <c r="E48" s="11"/>
      <c r="F48" s="11"/>
      <c r="G48" s="11"/>
      <c r="H48" s="46"/>
    </row>
    <row r="49" spans="3:9" x14ac:dyDescent="0.25">
      <c r="C49" s="49"/>
      <c r="D49" s="11"/>
      <c r="E49" s="11"/>
      <c r="F49" s="11"/>
      <c r="G49" s="11"/>
      <c r="H49" s="46"/>
    </row>
    <row r="50" spans="3:9" x14ac:dyDescent="0.25">
      <c r="C50" s="49"/>
      <c r="D50" s="11"/>
      <c r="E50" s="11"/>
      <c r="F50" s="11"/>
      <c r="G50" s="11"/>
      <c r="H50" s="46"/>
    </row>
    <row r="51" spans="3:9" x14ac:dyDescent="0.25">
      <c r="C51" s="49"/>
      <c r="D51" s="11"/>
      <c r="E51" s="11"/>
      <c r="F51" s="11"/>
      <c r="G51" s="11"/>
      <c r="H51" s="46"/>
    </row>
    <row r="52" spans="3:9" x14ac:dyDescent="0.25">
      <c r="C52" s="49"/>
      <c r="D52" s="11"/>
      <c r="E52" s="11"/>
      <c r="F52" s="11"/>
      <c r="G52" s="11"/>
      <c r="H52" s="46"/>
    </row>
    <row r="53" spans="3:9" x14ac:dyDescent="0.25">
      <c r="C53" s="49"/>
      <c r="D53" s="11"/>
      <c r="E53" s="11"/>
      <c r="F53" s="11"/>
      <c r="G53" s="11"/>
      <c r="H53" s="46"/>
    </row>
    <row r="54" spans="3:9" x14ac:dyDescent="0.25">
      <c r="C54" s="49"/>
      <c r="D54" s="11"/>
      <c r="E54" s="11"/>
      <c r="F54" s="11"/>
      <c r="G54" s="11"/>
      <c r="H54" s="46"/>
    </row>
    <row r="55" spans="3:9" ht="16.5" x14ac:dyDescent="0.3">
      <c r="C55" s="255"/>
      <c r="D55" s="90"/>
      <c r="E55" s="90"/>
      <c r="F55" s="90"/>
      <c r="G55" s="90"/>
      <c r="H55" s="256"/>
      <c r="I55" s="19"/>
    </row>
    <row r="56" spans="3:9" x14ac:dyDescent="0.25">
      <c r="C56" s="49"/>
      <c r="D56" s="11"/>
      <c r="E56" s="11"/>
      <c r="F56" s="11"/>
      <c r="G56" s="11"/>
      <c r="H56" s="46"/>
    </row>
    <row r="57" spans="3:9" x14ac:dyDescent="0.25">
      <c r="C57" s="58"/>
      <c r="D57" s="61"/>
      <c r="E57" s="61"/>
      <c r="F57" s="61"/>
      <c r="G57" s="61"/>
      <c r="H57" s="236"/>
    </row>
    <row r="60" spans="3:9" ht="17.25" x14ac:dyDescent="0.3">
      <c r="C60" s="209" t="s">
        <v>250</v>
      </c>
      <c r="D60" s="210"/>
      <c r="E60" s="211"/>
      <c r="F60" s="212"/>
      <c r="G60" s="212"/>
      <c r="H60" s="212"/>
      <c r="I60" s="212"/>
    </row>
    <row r="61" spans="3:9" ht="14.25" customHeight="1" x14ac:dyDescent="0.3">
      <c r="C61" s="19"/>
      <c r="D61" s="19"/>
      <c r="E61" s="19"/>
      <c r="F61" s="19"/>
      <c r="G61" s="19"/>
      <c r="H61" s="19"/>
      <c r="I61" s="19"/>
    </row>
    <row r="62" spans="3:9" ht="63" customHeight="1" x14ac:dyDescent="0.25">
      <c r="C62" s="1115" t="s">
        <v>291</v>
      </c>
      <c r="D62" s="1116"/>
      <c r="E62" s="1116"/>
      <c r="F62" s="1116"/>
      <c r="G62" s="1116"/>
      <c r="H62" s="1116"/>
      <c r="I62" s="243"/>
    </row>
    <row r="63" spans="3:9" ht="15.75" customHeight="1" x14ac:dyDescent="0.3">
      <c r="C63" s="19"/>
      <c r="D63" s="19"/>
      <c r="E63" s="19"/>
      <c r="F63" s="19"/>
      <c r="G63" s="19"/>
      <c r="H63" s="19"/>
      <c r="I63" s="19"/>
    </row>
    <row r="64" spans="3:9" ht="17.25" x14ac:dyDescent="0.3">
      <c r="C64" s="213" t="s">
        <v>231</v>
      </c>
      <c r="D64" s="19"/>
      <c r="E64" s="19"/>
      <c r="F64" s="19"/>
      <c r="G64" s="19"/>
      <c r="H64" s="19"/>
      <c r="I64" s="19"/>
    </row>
    <row r="66" spans="3:8" s="254" customFormat="1" ht="20.100000000000001" customHeight="1" x14ac:dyDescent="0.2">
      <c r="C66" s="1118" t="str">
        <f>CONCATENATE('520'!C66," and ",'520'!C67)</f>
        <v>Insurance Risk and RI Credit Risk</v>
      </c>
      <c r="D66" s="1119"/>
      <c r="E66" s="1119"/>
      <c r="F66" s="1119"/>
      <c r="G66" s="1119"/>
      <c r="H66" s="1119"/>
    </row>
    <row r="67" spans="3:8" x14ac:dyDescent="0.25">
      <c r="C67" s="233"/>
      <c r="D67" s="234"/>
      <c r="E67" s="234"/>
      <c r="F67" s="234"/>
      <c r="G67" s="234"/>
      <c r="H67" s="235"/>
    </row>
    <row r="68" spans="3:8" x14ac:dyDescent="0.25">
      <c r="C68" s="49"/>
      <c r="D68" s="11"/>
      <c r="E68" s="11"/>
      <c r="F68" s="11"/>
      <c r="G68" s="11"/>
      <c r="H68" s="46"/>
    </row>
    <row r="69" spans="3:8" x14ac:dyDescent="0.25">
      <c r="C69" s="49"/>
      <c r="D69" s="11"/>
      <c r="E69" s="11"/>
      <c r="F69" s="11"/>
      <c r="G69" s="11"/>
      <c r="H69" s="46"/>
    </row>
    <row r="70" spans="3:8" x14ac:dyDescent="0.25">
      <c r="C70" s="49"/>
      <c r="D70" s="11"/>
      <c r="E70" s="11"/>
      <c r="F70" s="11"/>
      <c r="G70" s="11"/>
      <c r="H70" s="46"/>
    </row>
    <row r="71" spans="3:8" x14ac:dyDescent="0.25">
      <c r="C71" s="49"/>
      <c r="D71" s="11"/>
      <c r="E71" s="11"/>
      <c r="F71" s="11"/>
      <c r="G71" s="11"/>
      <c r="H71" s="46"/>
    </row>
    <row r="72" spans="3:8" x14ac:dyDescent="0.25">
      <c r="C72" s="49"/>
      <c r="D72" s="11"/>
      <c r="E72" s="11"/>
      <c r="F72" s="11"/>
      <c r="G72" s="11"/>
      <c r="H72" s="46"/>
    </row>
    <row r="73" spans="3:8" x14ac:dyDescent="0.25">
      <c r="C73" s="49"/>
      <c r="D73" s="11"/>
      <c r="E73" s="11"/>
      <c r="F73" s="11"/>
      <c r="G73" s="11"/>
      <c r="H73" s="46"/>
    </row>
    <row r="74" spans="3:8" x14ac:dyDescent="0.25">
      <c r="C74" s="49"/>
      <c r="D74" s="11"/>
      <c r="E74" s="11"/>
      <c r="F74" s="11"/>
      <c r="G74" s="11"/>
      <c r="H74" s="46"/>
    </row>
    <row r="75" spans="3:8" x14ac:dyDescent="0.25">
      <c r="C75" s="49"/>
      <c r="D75" s="11"/>
      <c r="E75" s="11"/>
      <c r="F75" s="11"/>
      <c r="G75" s="11"/>
      <c r="H75" s="46"/>
    </row>
    <row r="76" spans="3:8" x14ac:dyDescent="0.25">
      <c r="C76" s="49"/>
      <c r="D76" s="11"/>
      <c r="E76" s="11"/>
      <c r="F76" s="11"/>
      <c r="G76" s="11"/>
      <c r="H76" s="46"/>
    </row>
    <row r="77" spans="3:8" x14ac:dyDescent="0.25">
      <c r="C77" s="49"/>
      <c r="D77" s="11"/>
      <c r="E77" s="11"/>
      <c r="F77" s="11"/>
      <c r="G77" s="11"/>
      <c r="H77" s="46"/>
    </row>
    <row r="78" spans="3:8" x14ac:dyDescent="0.25">
      <c r="C78" s="49"/>
      <c r="D78" s="11"/>
      <c r="E78" s="11"/>
      <c r="F78" s="11"/>
      <c r="G78" s="11"/>
      <c r="H78" s="46"/>
    </row>
    <row r="79" spans="3:8" x14ac:dyDescent="0.25">
      <c r="C79" s="49"/>
      <c r="D79" s="11"/>
      <c r="E79" s="11"/>
      <c r="F79" s="11"/>
      <c r="G79" s="11"/>
      <c r="H79" s="46"/>
    </row>
    <row r="80" spans="3:8" x14ac:dyDescent="0.25">
      <c r="C80" s="49"/>
      <c r="D80" s="11"/>
      <c r="E80" s="11"/>
      <c r="F80" s="11"/>
      <c r="G80" s="11"/>
      <c r="H80" s="46"/>
    </row>
    <row r="81" spans="3:9" x14ac:dyDescent="0.25">
      <c r="C81" s="49"/>
      <c r="D81" s="11"/>
      <c r="E81" s="11"/>
      <c r="F81" s="11"/>
      <c r="G81" s="11"/>
      <c r="H81" s="46"/>
    </row>
    <row r="82" spans="3:9" x14ac:dyDescent="0.25">
      <c r="C82" s="49"/>
      <c r="D82" s="11"/>
      <c r="E82" s="11"/>
      <c r="F82" s="11"/>
      <c r="G82" s="11"/>
      <c r="H82" s="46"/>
    </row>
    <row r="83" spans="3:9" x14ac:dyDescent="0.25">
      <c r="C83" s="58"/>
      <c r="D83" s="61"/>
      <c r="E83" s="61"/>
      <c r="F83" s="61"/>
      <c r="G83" s="61"/>
      <c r="H83" s="236"/>
    </row>
    <row r="85" spans="3:9" ht="16.5" x14ac:dyDescent="0.3">
      <c r="C85" s="19"/>
      <c r="D85" s="19"/>
      <c r="E85" s="19"/>
      <c r="F85" s="19"/>
      <c r="G85" s="19"/>
      <c r="H85" s="19"/>
      <c r="I85" s="19"/>
    </row>
    <row r="86" spans="3:9" ht="17.25" x14ac:dyDescent="0.3">
      <c r="C86" s="209" t="s">
        <v>259</v>
      </c>
      <c r="D86" s="210"/>
      <c r="E86" s="211"/>
      <c r="F86" s="212"/>
      <c r="G86" s="212"/>
      <c r="H86" s="212"/>
      <c r="I86" s="212"/>
    </row>
    <row r="87" spans="3:9" ht="16.5" x14ac:dyDescent="0.3">
      <c r="C87" s="19"/>
      <c r="D87" s="19"/>
      <c r="E87" s="19"/>
      <c r="F87" s="19"/>
      <c r="G87" s="19"/>
      <c r="H87" s="19"/>
      <c r="I87" s="19"/>
    </row>
    <row r="88" spans="3:9" ht="61.5" customHeight="1" x14ac:dyDescent="0.25">
      <c r="C88" s="1115" t="s">
        <v>292</v>
      </c>
      <c r="D88" s="1116"/>
      <c r="E88" s="1116"/>
      <c r="F88" s="1116"/>
      <c r="G88" s="1116"/>
      <c r="H88" s="1116"/>
      <c r="I88" s="243"/>
    </row>
    <row r="89" spans="3:9" ht="16.5" x14ac:dyDescent="0.3">
      <c r="C89" s="19"/>
      <c r="D89" s="19"/>
      <c r="E89" s="19"/>
      <c r="F89" s="19"/>
      <c r="G89" s="19"/>
      <c r="H89" s="19"/>
      <c r="I89" s="19"/>
    </row>
    <row r="90" spans="3:9" ht="17.25" x14ac:dyDescent="0.3">
      <c r="C90" s="213" t="s">
        <v>231</v>
      </c>
      <c r="D90" s="19"/>
      <c r="E90" s="19"/>
      <c r="F90" s="19"/>
      <c r="G90" s="19"/>
      <c r="H90" s="19"/>
      <c r="I90" s="19"/>
    </row>
    <row r="92" spans="3:9" s="254" customFormat="1" ht="20.100000000000001" customHeight="1" x14ac:dyDescent="0.2">
      <c r="C92" s="1118" t="str">
        <f>CONCATENATE('520'!C92," and ",'520'!C93)</f>
        <v>Insurance Risk and Operational Risk</v>
      </c>
      <c r="D92" s="1119"/>
      <c r="E92" s="1119"/>
      <c r="F92" s="1119"/>
      <c r="G92" s="1119"/>
      <c r="H92" s="1119"/>
    </row>
    <row r="93" spans="3:9" x14ac:dyDescent="0.25">
      <c r="C93" s="233"/>
      <c r="D93" s="234"/>
      <c r="E93" s="234"/>
      <c r="F93" s="234"/>
      <c r="G93" s="234"/>
      <c r="H93" s="235"/>
    </row>
    <row r="94" spans="3:9" x14ac:dyDescent="0.25">
      <c r="C94" s="49"/>
      <c r="D94" s="11"/>
      <c r="E94" s="11"/>
      <c r="F94" s="11"/>
      <c r="G94" s="11"/>
      <c r="H94" s="46"/>
    </row>
    <row r="95" spans="3:9" x14ac:dyDescent="0.25">
      <c r="C95" s="49"/>
      <c r="D95" s="11"/>
      <c r="E95" s="11"/>
      <c r="F95" s="11"/>
      <c r="G95" s="11"/>
      <c r="H95" s="46"/>
    </row>
    <row r="96" spans="3:9" x14ac:dyDescent="0.25">
      <c r="C96" s="49"/>
      <c r="D96" s="11"/>
      <c r="E96" s="11"/>
      <c r="F96" s="11"/>
      <c r="G96" s="11"/>
      <c r="H96" s="46"/>
    </row>
    <row r="97" spans="3:9" x14ac:dyDescent="0.25">
      <c r="C97" s="49"/>
      <c r="D97" s="11"/>
      <c r="E97" s="11"/>
      <c r="F97" s="11"/>
      <c r="G97" s="11"/>
      <c r="H97" s="46"/>
    </row>
    <row r="98" spans="3:9" x14ac:dyDescent="0.25">
      <c r="C98" s="49"/>
      <c r="D98" s="11"/>
      <c r="E98" s="11"/>
      <c r="F98" s="11"/>
      <c r="G98" s="11"/>
      <c r="H98" s="46"/>
    </row>
    <row r="99" spans="3:9" x14ac:dyDescent="0.25">
      <c r="C99" s="49"/>
      <c r="D99" s="11"/>
      <c r="E99" s="11"/>
      <c r="F99" s="11"/>
      <c r="G99" s="11"/>
      <c r="H99" s="46"/>
    </row>
    <row r="100" spans="3:9" x14ac:dyDescent="0.25">
      <c r="C100" s="49"/>
      <c r="D100" s="11"/>
      <c r="E100" s="11"/>
      <c r="F100" s="11"/>
      <c r="G100" s="11"/>
      <c r="H100" s="46"/>
    </row>
    <row r="101" spans="3:9" x14ac:dyDescent="0.25">
      <c r="C101" s="49"/>
      <c r="D101" s="11"/>
      <c r="E101" s="11"/>
      <c r="F101" s="11"/>
      <c r="G101" s="11"/>
      <c r="H101" s="46"/>
    </row>
    <row r="102" spans="3:9" x14ac:dyDescent="0.25">
      <c r="C102" s="49"/>
      <c r="D102" s="11"/>
      <c r="E102" s="11"/>
      <c r="F102" s="11"/>
      <c r="G102" s="11"/>
      <c r="H102" s="46"/>
    </row>
    <row r="103" spans="3:9" x14ac:dyDescent="0.25">
      <c r="C103" s="49"/>
      <c r="D103" s="11"/>
      <c r="E103" s="11"/>
      <c r="F103" s="11"/>
      <c r="G103" s="11"/>
      <c r="H103" s="46"/>
    </row>
    <row r="104" spans="3:9" x14ac:dyDescent="0.25">
      <c r="C104" s="49"/>
      <c r="D104" s="11"/>
      <c r="E104" s="11"/>
      <c r="F104" s="11"/>
      <c r="G104" s="11"/>
      <c r="H104" s="46"/>
    </row>
    <row r="105" spans="3:9" x14ac:dyDescent="0.25">
      <c r="C105" s="49"/>
      <c r="D105" s="11"/>
      <c r="E105" s="11"/>
      <c r="F105" s="11"/>
      <c r="G105" s="11"/>
      <c r="H105" s="46"/>
    </row>
    <row r="106" spans="3:9" x14ac:dyDescent="0.25">
      <c r="C106" s="49"/>
      <c r="D106" s="11"/>
      <c r="E106" s="11"/>
      <c r="F106" s="11"/>
      <c r="G106" s="11"/>
      <c r="H106" s="46"/>
    </row>
    <row r="107" spans="3:9" ht="16.5" x14ac:dyDescent="0.3">
      <c r="C107" s="255"/>
      <c r="D107" s="90"/>
      <c r="E107" s="90"/>
      <c r="F107" s="90"/>
      <c r="G107" s="90"/>
      <c r="H107" s="256"/>
      <c r="I107" s="19"/>
    </row>
    <row r="108" spans="3:9" ht="16.5" x14ac:dyDescent="0.3">
      <c r="C108" s="255"/>
      <c r="D108" s="90"/>
      <c r="E108" s="90"/>
      <c r="F108" s="90"/>
      <c r="G108" s="90"/>
      <c r="H108" s="256"/>
      <c r="I108" s="19"/>
    </row>
    <row r="109" spans="3:9" ht="16.5" x14ac:dyDescent="0.3">
      <c r="C109" s="257"/>
      <c r="D109" s="258"/>
      <c r="E109" s="258"/>
      <c r="F109" s="258"/>
      <c r="G109" s="258"/>
      <c r="H109" s="259"/>
      <c r="I109" s="19"/>
    </row>
    <row r="112" spans="3:9" ht="17.25" x14ac:dyDescent="0.3">
      <c r="C112" s="209" t="s">
        <v>279</v>
      </c>
      <c r="D112" s="210"/>
      <c r="E112" s="211"/>
      <c r="F112" s="212"/>
      <c r="G112" s="212"/>
      <c r="H112" s="212"/>
      <c r="I112" s="212"/>
    </row>
    <row r="113" spans="3:9" ht="16.5" x14ac:dyDescent="0.3">
      <c r="C113" s="19"/>
      <c r="D113" s="19"/>
      <c r="E113" s="19"/>
      <c r="F113" s="19"/>
      <c r="G113" s="19"/>
      <c r="H113" s="19"/>
      <c r="I113" s="19"/>
    </row>
    <row r="114" spans="3:9" ht="81.75" customHeight="1" x14ac:dyDescent="0.25">
      <c r="C114" s="1115" t="s">
        <v>293</v>
      </c>
      <c r="D114" s="1116"/>
      <c r="E114" s="1116"/>
      <c r="F114" s="1116"/>
      <c r="G114" s="1116"/>
      <c r="H114" s="1116"/>
      <c r="I114" s="243"/>
    </row>
    <row r="115" spans="3:9" ht="17.25" x14ac:dyDescent="0.3">
      <c r="C115" s="213" t="s">
        <v>231</v>
      </c>
      <c r="D115" s="19"/>
      <c r="E115" s="19"/>
      <c r="F115" s="19"/>
      <c r="G115" s="19"/>
      <c r="H115" s="19"/>
      <c r="I115" s="19"/>
    </row>
    <row r="117" spans="3:9" ht="15" customHeight="1" x14ac:dyDescent="0.25">
      <c r="C117" s="1020"/>
      <c r="D117" s="1020" t="s">
        <v>294</v>
      </c>
      <c r="E117" s="1020" t="s">
        <v>205</v>
      </c>
      <c r="F117" s="1020" t="s">
        <v>295</v>
      </c>
    </row>
    <row r="118" spans="3:9" x14ac:dyDescent="0.25">
      <c r="C118" s="1090"/>
      <c r="D118" s="1020"/>
      <c r="E118" s="1020"/>
      <c r="F118" s="1020"/>
    </row>
    <row r="119" spans="3:9" ht="36" customHeight="1" x14ac:dyDescent="0.25">
      <c r="C119" s="73" t="s">
        <v>342</v>
      </c>
      <c r="D119" s="261" t="s">
        <v>1869</v>
      </c>
      <c r="E119" s="261" t="s">
        <v>1871</v>
      </c>
      <c r="F119" s="261" t="s">
        <v>3482</v>
      </c>
    </row>
    <row r="120" spans="3:9" ht="36" customHeight="1" x14ac:dyDescent="0.25">
      <c r="C120" s="73" t="s">
        <v>284</v>
      </c>
      <c r="D120" s="261" t="s">
        <v>1926</v>
      </c>
      <c r="E120" s="261" t="s">
        <v>1871</v>
      </c>
      <c r="F120" s="261" t="s">
        <v>3483</v>
      </c>
    </row>
    <row r="121" spans="3:9" ht="36" customHeight="1" x14ac:dyDescent="0.25">
      <c r="C121" s="73" t="s">
        <v>296</v>
      </c>
      <c r="D121" s="261" t="s">
        <v>2293</v>
      </c>
      <c r="E121" s="261" t="s">
        <v>1871</v>
      </c>
      <c r="F121" s="261" t="s">
        <v>2294</v>
      </c>
    </row>
    <row r="122" spans="3:9" ht="36" customHeight="1" x14ac:dyDescent="0.25">
      <c r="C122" s="73" t="s">
        <v>1245</v>
      </c>
      <c r="D122" s="261" t="s">
        <v>1870</v>
      </c>
      <c r="E122" s="261" t="s">
        <v>1871</v>
      </c>
      <c r="F122" s="261" t="s">
        <v>3484</v>
      </c>
    </row>
    <row r="123" spans="3:9" ht="36" customHeight="1" x14ac:dyDescent="0.25">
      <c r="C123" s="73" t="s">
        <v>254</v>
      </c>
      <c r="D123" s="261" t="s">
        <v>2301</v>
      </c>
      <c r="E123" s="261" t="s">
        <v>1871</v>
      </c>
      <c r="F123" s="261" t="s">
        <v>2302</v>
      </c>
    </row>
    <row r="124" spans="3:9" ht="36" customHeight="1" x14ac:dyDescent="0.25">
      <c r="C124" s="73" t="s">
        <v>255</v>
      </c>
      <c r="D124" s="130" t="s">
        <v>2303</v>
      </c>
      <c r="E124" s="130" t="s">
        <v>2303</v>
      </c>
      <c r="F124" s="130" t="s">
        <v>2303</v>
      </c>
    </row>
    <row r="125" spans="3:9" ht="25.5" customHeight="1" x14ac:dyDescent="0.25">
      <c r="C125" s="1110"/>
      <c r="D125" s="1111"/>
      <c r="E125" s="1111"/>
      <c r="F125" s="1112"/>
    </row>
    <row r="126" spans="3:9" ht="55.5" customHeight="1" x14ac:dyDescent="0.25">
      <c r="C126" s="73" t="s">
        <v>297</v>
      </c>
      <c r="D126" s="261" t="s">
        <v>2293</v>
      </c>
      <c r="E126" s="261" t="s">
        <v>1871</v>
      </c>
      <c r="F126" s="291" t="s">
        <v>1916</v>
      </c>
      <c r="G126" s="503"/>
    </row>
    <row r="127" spans="3:9" ht="35.25" customHeight="1" x14ac:dyDescent="0.25">
      <c r="C127" s="73" t="s">
        <v>257</v>
      </c>
      <c r="D127" s="261" t="s">
        <v>2295</v>
      </c>
      <c r="E127" s="261" t="s">
        <v>1871</v>
      </c>
      <c r="F127" s="261" t="s">
        <v>2296</v>
      </c>
    </row>
    <row r="128" spans="3:9" ht="35.25" customHeight="1" x14ac:dyDescent="0.25">
      <c r="C128" s="73" t="s">
        <v>298</v>
      </c>
      <c r="D128" s="261" t="s">
        <v>2297</v>
      </c>
      <c r="E128" s="261" t="s">
        <v>2297</v>
      </c>
      <c r="F128" s="261" t="s">
        <v>2297</v>
      </c>
    </row>
    <row r="142" spans="3:9" ht="17.25" x14ac:dyDescent="0.3">
      <c r="C142" s="209" t="s">
        <v>299</v>
      </c>
      <c r="D142" s="210"/>
      <c r="E142" s="211"/>
      <c r="F142" s="212"/>
      <c r="G142" s="212"/>
      <c r="H142" s="212"/>
      <c r="I142" s="212"/>
    </row>
    <row r="143" spans="3:9" ht="16.5" x14ac:dyDescent="0.3">
      <c r="C143" s="19"/>
      <c r="D143" s="19"/>
      <c r="E143" s="19"/>
      <c r="F143" s="19"/>
      <c r="G143" s="19"/>
      <c r="H143" s="19"/>
      <c r="I143" s="19"/>
    </row>
    <row r="144" spans="3:9" ht="69" customHeight="1" x14ac:dyDescent="0.25">
      <c r="C144" s="1115" t="s">
        <v>300</v>
      </c>
      <c r="D144" s="1116"/>
      <c r="E144" s="1116"/>
      <c r="F144" s="1116"/>
      <c r="G144" s="1116"/>
      <c r="H144" s="1116"/>
      <c r="I144" s="243"/>
    </row>
    <row r="145" spans="3:9" ht="17.25" x14ac:dyDescent="0.3">
      <c r="C145" s="213" t="s">
        <v>231</v>
      </c>
      <c r="D145" s="19"/>
      <c r="E145" s="19"/>
      <c r="F145" s="19"/>
      <c r="G145" s="19"/>
      <c r="H145" s="19"/>
      <c r="I145" s="19"/>
    </row>
    <row r="147" spans="3:9" ht="15" customHeight="1" x14ac:dyDescent="0.25">
      <c r="C147" s="1035"/>
      <c r="D147" s="1020" t="s">
        <v>294</v>
      </c>
      <c r="E147" s="1020" t="s">
        <v>205</v>
      </c>
      <c r="F147" s="1020" t="s">
        <v>295</v>
      </c>
    </row>
    <row r="148" spans="3:9" x14ac:dyDescent="0.25">
      <c r="C148" s="1013"/>
      <c r="D148" s="1020"/>
      <c r="E148" s="1020"/>
      <c r="F148" s="1020"/>
    </row>
    <row r="149" spans="3:9" ht="36" customHeight="1" x14ac:dyDescent="0.25">
      <c r="C149" s="238" t="s">
        <v>282</v>
      </c>
      <c r="D149" s="261" t="s">
        <v>1870</v>
      </c>
      <c r="E149" s="261" t="s">
        <v>1871</v>
      </c>
      <c r="F149" s="261" t="s">
        <v>3484</v>
      </c>
    </row>
    <row r="150" spans="3:9" ht="36" customHeight="1" x14ac:dyDescent="0.25">
      <c r="C150" s="170" t="s">
        <v>285</v>
      </c>
      <c r="D150" s="261" t="s">
        <v>1917</v>
      </c>
      <c r="E150" s="261" t="s">
        <v>1871</v>
      </c>
      <c r="F150" s="261" t="s">
        <v>1921</v>
      </c>
    </row>
    <row r="151" spans="3:9" ht="36" customHeight="1" x14ac:dyDescent="0.25">
      <c r="C151" s="170" t="s">
        <v>286</v>
      </c>
      <c r="D151" s="261" t="s">
        <v>1918</v>
      </c>
      <c r="E151" s="261" t="s">
        <v>1871</v>
      </c>
      <c r="F151" s="261" t="s">
        <v>1922</v>
      </c>
    </row>
    <row r="152" spans="3:9" ht="36" customHeight="1" x14ac:dyDescent="0.25">
      <c r="C152" s="170" t="s">
        <v>278</v>
      </c>
      <c r="D152" s="261" t="s">
        <v>1919</v>
      </c>
      <c r="E152" s="261" t="s">
        <v>1871</v>
      </c>
      <c r="F152" s="261" t="s">
        <v>1923</v>
      </c>
    </row>
    <row r="153" spans="3:9" ht="36" customHeight="1" x14ac:dyDescent="0.25">
      <c r="C153" s="170" t="s">
        <v>301</v>
      </c>
      <c r="D153" s="291" t="s">
        <v>2304</v>
      </c>
      <c r="E153" s="261" t="s">
        <v>1871</v>
      </c>
      <c r="F153" s="291" t="s">
        <v>2305</v>
      </c>
    </row>
    <row r="154" spans="3:9" ht="36" customHeight="1" x14ac:dyDescent="0.25">
      <c r="C154" s="170" t="s">
        <v>302</v>
      </c>
      <c r="D154" s="261" t="s">
        <v>1920</v>
      </c>
      <c r="E154" s="261" t="s">
        <v>1871</v>
      </c>
      <c r="F154" s="261" t="s">
        <v>3485</v>
      </c>
    </row>
    <row r="155" spans="3:9" ht="36" customHeight="1" x14ac:dyDescent="0.25">
      <c r="C155" s="170" t="s">
        <v>254</v>
      </c>
      <c r="D155" s="262" t="s">
        <v>2306</v>
      </c>
      <c r="E155" s="261" t="s">
        <v>1871</v>
      </c>
      <c r="F155" s="262" t="s">
        <v>2307</v>
      </c>
    </row>
    <row r="156" spans="3:9" ht="36" customHeight="1" x14ac:dyDescent="0.25">
      <c r="C156" s="172" t="s">
        <v>255</v>
      </c>
      <c r="D156" s="543" t="s">
        <v>2308</v>
      </c>
      <c r="E156" s="543" t="s">
        <v>2308</v>
      </c>
      <c r="F156" s="543" t="s">
        <v>2308</v>
      </c>
    </row>
    <row r="157" spans="3:9" ht="25.5" customHeight="1" x14ac:dyDescent="0.25">
      <c r="C157" s="1110"/>
      <c r="D157" s="1111"/>
      <c r="E157" s="1111"/>
      <c r="F157" s="1117"/>
    </row>
    <row r="158" spans="3:9" ht="57.75" customHeight="1" x14ac:dyDescent="0.25">
      <c r="C158" s="238" t="s">
        <v>303</v>
      </c>
      <c r="D158" s="291" t="s">
        <v>2304</v>
      </c>
      <c r="E158" s="261" t="s">
        <v>1871</v>
      </c>
      <c r="F158" s="513" t="s">
        <v>1924</v>
      </c>
      <c r="G158" s="382"/>
    </row>
    <row r="159" spans="3:9" ht="35.25" customHeight="1" x14ac:dyDescent="0.25">
      <c r="C159" s="170" t="s">
        <v>257</v>
      </c>
      <c r="D159" s="263" t="s">
        <v>2266</v>
      </c>
      <c r="E159" s="261" t="s">
        <v>1871</v>
      </c>
      <c r="F159" s="543" t="s">
        <v>2267</v>
      </c>
    </row>
    <row r="160" spans="3:9" ht="35.25" customHeight="1" x14ac:dyDescent="0.25">
      <c r="C160" s="170" t="s">
        <v>304</v>
      </c>
      <c r="D160" s="263" t="s">
        <v>2309</v>
      </c>
      <c r="E160" s="263" t="s">
        <v>2309</v>
      </c>
      <c r="F160" s="263" t="s">
        <v>2309</v>
      </c>
    </row>
    <row r="174" spans="3:9" ht="17.25" x14ac:dyDescent="0.3">
      <c r="C174" s="427" t="s">
        <v>1231</v>
      </c>
      <c r="D174" s="428"/>
      <c r="E174" s="429"/>
      <c r="F174" s="430"/>
      <c r="G174" s="430"/>
      <c r="H174" s="430"/>
      <c r="I174" s="212"/>
    </row>
    <row r="175" spans="3:9" ht="16.5" x14ac:dyDescent="0.3">
      <c r="C175" s="86"/>
      <c r="D175" s="86"/>
      <c r="E175" s="86"/>
      <c r="F175" s="86"/>
      <c r="G175" s="86"/>
      <c r="H175" s="86"/>
      <c r="I175" s="19"/>
    </row>
    <row r="176" spans="3:9" ht="81.75" customHeight="1" x14ac:dyDescent="0.25">
      <c r="C176" s="1113" t="s">
        <v>1232</v>
      </c>
      <c r="D176" s="1114"/>
      <c r="E176" s="1114"/>
      <c r="F176" s="1114"/>
      <c r="G176" s="1114"/>
      <c r="H176" s="1114"/>
      <c r="I176" s="243"/>
    </row>
    <row r="177" spans="3:9" ht="17.25" x14ac:dyDescent="0.3">
      <c r="C177" s="213" t="s">
        <v>231</v>
      </c>
      <c r="D177" s="19"/>
      <c r="E177" s="19"/>
      <c r="F177" s="19"/>
      <c r="G177" s="19"/>
      <c r="H177" s="19"/>
      <c r="I177" s="19"/>
    </row>
    <row r="179" spans="3:9" ht="15" customHeight="1" x14ac:dyDescent="0.25">
      <c r="C179" s="1020"/>
      <c r="D179" s="1020" t="s">
        <v>294</v>
      </c>
      <c r="E179" s="1020" t="s">
        <v>205</v>
      </c>
      <c r="F179" s="1020" t="s">
        <v>295</v>
      </c>
    </row>
    <row r="180" spans="3:9" x14ac:dyDescent="0.25">
      <c r="C180" s="1090"/>
      <c r="D180" s="1020"/>
      <c r="E180" s="1020"/>
      <c r="F180" s="1020"/>
    </row>
    <row r="181" spans="3:9" ht="34.5" customHeight="1" x14ac:dyDescent="0.25">
      <c r="C181" s="73" t="s">
        <v>1218</v>
      </c>
      <c r="D181" s="261" t="s">
        <v>1925</v>
      </c>
      <c r="E181" s="261" t="s">
        <v>1871</v>
      </c>
      <c r="F181" s="261" t="s">
        <v>3486</v>
      </c>
    </row>
    <row r="182" spans="3:9" ht="34.5" customHeight="1" x14ac:dyDescent="0.25">
      <c r="C182" s="73" t="s">
        <v>284</v>
      </c>
      <c r="D182" s="261" t="s">
        <v>1926</v>
      </c>
      <c r="E182" s="261" t="s">
        <v>1871</v>
      </c>
      <c r="F182" s="261" t="s">
        <v>3483</v>
      </c>
    </row>
    <row r="183" spans="3:9" ht="34.5" customHeight="1" x14ac:dyDescent="0.25">
      <c r="C183" s="73" t="s">
        <v>1233</v>
      </c>
      <c r="D183" s="261" t="s">
        <v>2310</v>
      </c>
      <c r="E183" s="261" t="s">
        <v>1871</v>
      </c>
      <c r="F183" s="261" t="s">
        <v>2311</v>
      </c>
    </row>
    <row r="184" spans="3:9" ht="34.5" customHeight="1" x14ac:dyDescent="0.25">
      <c r="C184" s="73" t="s">
        <v>1227</v>
      </c>
      <c r="D184" s="261" t="s">
        <v>1927</v>
      </c>
      <c r="E184" s="261" t="s">
        <v>1871</v>
      </c>
      <c r="F184" s="261" t="s">
        <v>3487</v>
      </c>
    </row>
    <row r="185" spans="3:9" ht="34.5" customHeight="1" x14ac:dyDescent="0.25">
      <c r="C185" s="73" t="s">
        <v>254</v>
      </c>
      <c r="D185" s="261" t="s">
        <v>1928</v>
      </c>
      <c r="E185" s="261" t="s">
        <v>1871</v>
      </c>
      <c r="F185" s="261" t="s">
        <v>1929</v>
      </c>
    </row>
    <row r="186" spans="3:9" ht="34.5" customHeight="1" x14ac:dyDescent="0.25">
      <c r="C186" s="73" t="s">
        <v>255</v>
      </c>
      <c r="D186" s="261" t="s">
        <v>2268</v>
      </c>
      <c r="E186" s="261" t="s">
        <v>2268</v>
      </c>
      <c r="F186" s="261" t="s">
        <v>2268</v>
      </c>
    </row>
    <row r="187" spans="3:9" ht="25.5" customHeight="1" x14ac:dyDescent="0.25">
      <c r="C187" s="1110"/>
      <c r="D187" s="1111"/>
      <c r="E187" s="1111"/>
      <c r="F187" s="1112"/>
    </row>
    <row r="188" spans="3:9" ht="69" customHeight="1" x14ac:dyDescent="0.25">
      <c r="C188" s="73" t="s">
        <v>1234</v>
      </c>
      <c r="D188" s="261" t="s">
        <v>2310</v>
      </c>
      <c r="E188" s="261" t="s">
        <v>1871</v>
      </c>
      <c r="F188" s="513" t="s">
        <v>1932</v>
      </c>
    </row>
    <row r="189" spans="3:9" ht="35.25" customHeight="1" x14ac:dyDescent="0.25">
      <c r="C189" s="73" t="s">
        <v>257</v>
      </c>
      <c r="D189" s="261" t="s">
        <v>1930</v>
      </c>
      <c r="E189" s="261" t="s">
        <v>1871</v>
      </c>
      <c r="F189" s="261" t="s">
        <v>1931</v>
      </c>
    </row>
    <row r="190" spans="3:9" ht="35.25" customHeight="1" x14ac:dyDescent="0.25">
      <c r="C190" s="73" t="s">
        <v>298</v>
      </c>
      <c r="D190" s="261" t="s">
        <v>2312</v>
      </c>
      <c r="E190" s="261" t="s">
        <v>2312</v>
      </c>
      <c r="F190" s="261" t="s">
        <v>2312</v>
      </c>
    </row>
  </sheetData>
  <sheetProtection formatColumns="0"/>
  <mergeCells count="26">
    <mergeCell ref="C10:H10"/>
    <mergeCell ref="C157:F157"/>
    <mergeCell ref="C14:H14"/>
    <mergeCell ref="C40:H40"/>
    <mergeCell ref="C66:H66"/>
    <mergeCell ref="C92:H92"/>
    <mergeCell ref="C36:H36"/>
    <mergeCell ref="C62:H62"/>
    <mergeCell ref="C88:H88"/>
    <mergeCell ref="C114:H114"/>
    <mergeCell ref="C144:H144"/>
    <mergeCell ref="D147:D148"/>
    <mergeCell ref="E147:E148"/>
    <mergeCell ref="F147:F148"/>
    <mergeCell ref="D117:D118"/>
    <mergeCell ref="E117:E118"/>
    <mergeCell ref="F117:F118"/>
    <mergeCell ref="C176:H176"/>
    <mergeCell ref="C117:C118"/>
    <mergeCell ref="C147:C148"/>
    <mergeCell ref="C125:F125"/>
    <mergeCell ref="C179:C180"/>
    <mergeCell ref="D179:D180"/>
    <mergeCell ref="E179:E180"/>
    <mergeCell ref="F179:F180"/>
    <mergeCell ref="C187:F187"/>
  </mergeCells>
  <pageMargins left="0.70866141732283472" right="0.70866141732283472" top="0.74803149606299213" bottom="0.74803149606299213" header="0.31496062992125984" footer="0.31496062992125984"/>
  <pageSetup paperSize="9" scale="65" fitToHeight="0" orientation="landscape" r:id="rId1"/>
  <headerFooter scaleWithDoc="0">
    <oddHeader>&amp;R&amp;F</oddHeader>
    <oddFooter>&amp;L&amp;D &amp;T&amp;RPage &amp;P of &amp;N&amp;C&amp;1#&amp;"Calibri"&amp;10&amp;K000000Classification: Confidential</oddFooter>
  </headerFooter>
  <rowBreaks count="8" manualBreakCount="8">
    <brk id="33" max="16383" man="1"/>
    <brk id="59" max="16383" man="1"/>
    <brk id="85" max="16383" man="1"/>
    <brk id="111" max="16383" man="1"/>
    <brk id="124" max="16383" man="1"/>
    <brk id="141" max="16383" man="1"/>
    <brk id="173" max="16383" man="1"/>
    <brk id="187"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8"/>
  <dimension ref="A1:E129"/>
  <sheetViews>
    <sheetView workbookViewId="0"/>
  </sheetViews>
  <sheetFormatPr defaultColWidth="10.42578125" defaultRowHeight="15" x14ac:dyDescent="0.25"/>
  <cols>
    <col min="1" max="1" width="10.42578125" style="2"/>
    <col min="2" max="2" width="20.42578125" style="2" customWidth="1"/>
    <col min="3" max="4" width="10.42578125" style="2"/>
    <col min="5" max="5" width="16.85546875" style="2" customWidth="1"/>
    <col min="6" max="16384" width="10.42578125" style="2"/>
  </cols>
  <sheetData>
    <row r="1" spans="1:5" x14ac:dyDescent="0.25">
      <c r="A1" s="264" t="s">
        <v>305</v>
      </c>
      <c r="B1" s="264" t="s">
        <v>306</v>
      </c>
      <c r="D1" s="265" t="s">
        <v>305</v>
      </c>
      <c r="E1" s="265" t="s">
        <v>307</v>
      </c>
    </row>
    <row r="2" spans="1:5" x14ac:dyDescent="0.25">
      <c r="A2" s="266">
        <v>0.5</v>
      </c>
      <c r="B2" s="266">
        <v>0.5</v>
      </c>
      <c r="D2" s="266">
        <v>0.5</v>
      </c>
      <c r="E2" s="266">
        <v>0.25</v>
      </c>
    </row>
    <row r="3" spans="1:5" x14ac:dyDescent="0.25">
      <c r="A3" s="266">
        <v>0.50499999999999989</v>
      </c>
      <c r="B3" s="266">
        <v>0.495</v>
      </c>
      <c r="D3" s="266">
        <v>0.50499999999999989</v>
      </c>
      <c r="E3" s="266">
        <v>0.24502499999999997</v>
      </c>
    </row>
    <row r="4" spans="1:5" x14ac:dyDescent="0.25">
      <c r="A4" s="266">
        <v>0.5099999999999999</v>
      </c>
      <c r="B4" s="266">
        <v>0.49</v>
      </c>
      <c r="D4" s="266">
        <v>0.5099999999999999</v>
      </c>
      <c r="E4" s="266">
        <v>0.24009999999999995</v>
      </c>
    </row>
    <row r="5" spans="1:5" x14ac:dyDescent="0.25">
      <c r="A5" s="266">
        <v>0.5149999999999999</v>
      </c>
      <c r="B5" s="266">
        <v>0.48499999999999999</v>
      </c>
      <c r="D5" s="266">
        <v>0.5149999999999999</v>
      </c>
      <c r="E5" s="266">
        <v>0.23522499999999999</v>
      </c>
    </row>
    <row r="6" spans="1:5" x14ac:dyDescent="0.25">
      <c r="A6" s="266">
        <v>0.51999999999999991</v>
      </c>
      <c r="B6" s="266">
        <v>0.48</v>
      </c>
      <c r="D6" s="266">
        <v>0.51999999999999991</v>
      </c>
      <c r="E6" s="266">
        <v>0.23039999999999997</v>
      </c>
    </row>
    <row r="7" spans="1:5" x14ac:dyDescent="0.25">
      <c r="A7" s="266">
        <v>0.52499999999999991</v>
      </c>
      <c r="B7" s="266">
        <v>0.47499999999999998</v>
      </c>
      <c r="D7" s="266">
        <v>0.52499999999999991</v>
      </c>
      <c r="E7" s="266">
        <v>0.22562499999999996</v>
      </c>
    </row>
    <row r="8" spans="1:5" x14ac:dyDescent="0.25">
      <c r="A8" s="266">
        <v>0.52999999999999992</v>
      </c>
      <c r="B8" s="266">
        <v>0.47</v>
      </c>
      <c r="D8" s="266">
        <v>0.52999999999999992</v>
      </c>
      <c r="E8" s="266">
        <v>0.22089999999999999</v>
      </c>
    </row>
    <row r="9" spans="1:5" x14ac:dyDescent="0.25">
      <c r="A9" s="266">
        <v>0.53499999999999992</v>
      </c>
      <c r="B9" s="266">
        <v>0.46499999999999997</v>
      </c>
      <c r="D9" s="266">
        <v>0.53499999999999992</v>
      </c>
      <c r="E9" s="266">
        <v>0.21622499999999995</v>
      </c>
    </row>
    <row r="10" spans="1:5" x14ac:dyDescent="0.25">
      <c r="A10" s="266">
        <v>0.53999999999999992</v>
      </c>
      <c r="B10" s="266">
        <v>0.45999999999999991</v>
      </c>
      <c r="D10" s="266">
        <v>0.53999999999999992</v>
      </c>
      <c r="E10" s="266">
        <v>0.21159999999999993</v>
      </c>
    </row>
    <row r="11" spans="1:5" x14ac:dyDescent="0.25">
      <c r="A11" s="266">
        <v>0.54500000000000004</v>
      </c>
      <c r="B11" s="266">
        <v>0.4549999999999999</v>
      </c>
      <c r="D11" s="266">
        <v>0.54500000000000004</v>
      </c>
      <c r="E11" s="266">
        <v>0.20702499999999996</v>
      </c>
    </row>
    <row r="12" spans="1:5" x14ac:dyDescent="0.25">
      <c r="A12" s="266">
        <v>0.54999999999999993</v>
      </c>
      <c r="B12" s="266">
        <v>0.44999999999999996</v>
      </c>
      <c r="D12" s="266">
        <v>0.54999999999999993</v>
      </c>
      <c r="E12" s="266">
        <v>0.20249999999999996</v>
      </c>
    </row>
    <row r="13" spans="1:5" x14ac:dyDescent="0.25">
      <c r="A13" s="266">
        <v>0.55500000000000005</v>
      </c>
      <c r="B13" s="266">
        <v>0.4449999999999999</v>
      </c>
      <c r="D13" s="266">
        <v>0.55500000000000005</v>
      </c>
      <c r="E13" s="266">
        <v>0.19802499999999992</v>
      </c>
    </row>
    <row r="14" spans="1:5" x14ac:dyDescent="0.25">
      <c r="A14" s="266">
        <v>0.55999999999999994</v>
      </c>
      <c r="B14" s="266">
        <v>0.43999999999999995</v>
      </c>
      <c r="D14" s="266">
        <v>0.55999999999999994</v>
      </c>
      <c r="E14" s="266">
        <v>0.19359999999999997</v>
      </c>
    </row>
    <row r="15" spans="1:5" x14ac:dyDescent="0.25">
      <c r="A15" s="266">
        <v>0.56500000000000006</v>
      </c>
      <c r="B15" s="266">
        <v>0.43499999999999989</v>
      </c>
      <c r="D15" s="266">
        <v>0.56500000000000006</v>
      </c>
      <c r="E15" s="266">
        <v>0.18922499999999995</v>
      </c>
    </row>
    <row r="16" spans="1:5" x14ac:dyDescent="0.25">
      <c r="A16" s="266">
        <v>0.56999999999999995</v>
      </c>
      <c r="B16" s="266">
        <v>0.42999999999999994</v>
      </c>
      <c r="D16" s="266">
        <v>0.56999999999999995</v>
      </c>
      <c r="E16" s="266">
        <v>0.18489999999999993</v>
      </c>
    </row>
    <row r="17" spans="1:5" x14ac:dyDescent="0.25">
      <c r="A17" s="266">
        <v>0.57500000000000007</v>
      </c>
      <c r="B17" s="266">
        <v>0.42499999999999988</v>
      </c>
      <c r="D17" s="266">
        <v>0.57500000000000007</v>
      </c>
      <c r="E17" s="266">
        <v>0.18062499999999992</v>
      </c>
    </row>
    <row r="18" spans="1:5" x14ac:dyDescent="0.25">
      <c r="A18" s="266">
        <v>0.57999999999999996</v>
      </c>
      <c r="B18" s="266">
        <v>0.41999999999999993</v>
      </c>
      <c r="D18" s="266">
        <v>0.57999999999999996</v>
      </c>
      <c r="E18" s="266">
        <v>0.17639999999999995</v>
      </c>
    </row>
    <row r="19" spans="1:5" x14ac:dyDescent="0.25">
      <c r="A19" s="266">
        <v>0.58500000000000008</v>
      </c>
      <c r="B19" s="266">
        <v>0.41499999999999987</v>
      </c>
      <c r="D19" s="266">
        <v>0.58500000000000008</v>
      </c>
      <c r="E19" s="266">
        <v>0.17222499999999991</v>
      </c>
    </row>
    <row r="20" spans="1:5" x14ac:dyDescent="0.25">
      <c r="A20" s="266">
        <v>0.59000000000000008</v>
      </c>
      <c r="B20" s="266">
        <v>0.40999999999999986</v>
      </c>
      <c r="D20" s="266">
        <v>0.59000000000000008</v>
      </c>
      <c r="E20" s="266">
        <v>0.16809999999999992</v>
      </c>
    </row>
    <row r="21" spans="1:5" x14ac:dyDescent="0.25">
      <c r="A21" s="266">
        <v>0.59499999999999997</v>
      </c>
      <c r="B21" s="266">
        <v>0.40499999999999992</v>
      </c>
      <c r="D21" s="266">
        <v>0.59499999999999997</v>
      </c>
      <c r="E21" s="266">
        <v>0.16402499999999989</v>
      </c>
    </row>
    <row r="22" spans="1:5" x14ac:dyDescent="0.25">
      <c r="A22" s="266">
        <v>0.60000000000000009</v>
      </c>
      <c r="B22" s="266">
        <v>0.39999999999999986</v>
      </c>
      <c r="D22" s="266">
        <v>0.60000000000000009</v>
      </c>
      <c r="E22" s="266">
        <v>0.15999999999999989</v>
      </c>
    </row>
    <row r="23" spans="1:5" x14ac:dyDescent="0.25">
      <c r="A23" s="266">
        <v>0.60499999999999998</v>
      </c>
      <c r="B23" s="266">
        <v>0.39499999999999991</v>
      </c>
      <c r="D23" s="266">
        <v>0.60499999999999998</v>
      </c>
      <c r="E23" s="266">
        <v>0.15602499999999989</v>
      </c>
    </row>
    <row r="24" spans="1:5" x14ac:dyDescent="0.25">
      <c r="A24" s="266">
        <v>0.6100000000000001</v>
      </c>
      <c r="B24" s="266">
        <v>0.38999999999999985</v>
      </c>
      <c r="D24" s="266">
        <v>0.6100000000000001</v>
      </c>
      <c r="E24" s="266">
        <v>0.15209999999999993</v>
      </c>
    </row>
    <row r="25" spans="1:5" x14ac:dyDescent="0.25">
      <c r="A25" s="266">
        <v>0.61499999999999999</v>
      </c>
      <c r="B25" s="266">
        <v>0.3849999999999999</v>
      </c>
      <c r="D25" s="266">
        <v>0.61499999999999999</v>
      </c>
      <c r="E25" s="266">
        <v>0.14822499999999988</v>
      </c>
    </row>
    <row r="26" spans="1:5" x14ac:dyDescent="0.25">
      <c r="A26" s="266">
        <v>0.62000000000000011</v>
      </c>
      <c r="B26" s="266">
        <v>0.37999999999999984</v>
      </c>
      <c r="D26" s="266">
        <v>0.62000000000000011</v>
      </c>
      <c r="E26" s="266">
        <v>0.14439999999999992</v>
      </c>
    </row>
    <row r="27" spans="1:5" x14ac:dyDescent="0.25">
      <c r="A27" s="266">
        <v>0.625</v>
      </c>
      <c r="B27" s="266">
        <v>0.37499999999999989</v>
      </c>
      <c r="D27" s="266">
        <v>0.625</v>
      </c>
      <c r="E27" s="266">
        <v>0.14062499999999992</v>
      </c>
    </row>
    <row r="28" spans="1:5" x14ac:dyDescent="0.25">
      <c r="A28" s="266">
        <v>0.63000000000000012</v>
      </c>
      <c r="B28" s="266">
        <v>0.36999999999999983</v>
      </c>
      <c r="D28" s="266">
        <v>0.63000000000000012</v>
      </c>
      <c r="E28" s="266">
        <v>0.13689999999999988</v>
      </c>
    </row>
    <row r="29" spans="1:5" x14ac:dyDescent="0.25">
      <c r="A29" s="266">
        <v>0.63500000000000012</v>
      </c>
      <c r="B29" s="266">
        <v>0.36499999999999982</v>
      </c>
      <c r="D29" s="266">
        <v>0.63500000000000012</v>
      </c>
      <c r="E29" s="266">
        <v>0.1332249999999999</v>
      </c>
    </row>
    <row r="30" spans="1:5" x14ac:dyDescent="0.25">
      <c r="A30" s="266">
        <v>0.64</v>
      </c>
      <c r="B30" s="266">
        <v>0.35999999999999988</v>
      </c>
      <c r="D30" s="266">
        <v>0.64</v>
      </c>
      <c r="E30" s="266">
        <v>0.12959999999999991</v>
      </c>
    </row>
    <row r="31" spans="1:5" x14ac:dyDescent="0.25">
      <c r="A31" s="266">
        <v>0.64500000000000013</v>
      </c>
      <c r="B31" s="266">
        <v>0.35499999999999982</v>
      </c>
      <c r="D31" s="266">
        <v>0.64500000000000013</v>
      </c>
      <c r="E31" s="266">
        <v>0.12602499999999989</v>
      </c>
    </row>
    <row r="32" spans="1:5" x14ac:dyDescent="0.25">
      <c r="A32" s="266">
        <v>0.65</v>
      </c>
      <c r="B32" s="266">
        <v>0.34999999999999987</v>
      </c>
      <c r="D32" s="266">
        <v>0.65</v>
      </c>
      <c r="E32" s="266">
        <v>0.12249999999999989</v>
      </c>
    </row>
    <row r="33" spans="1:5" x14ac:dyDescent="0.25">
      <c r="A33" s="266">
        <v>0.65500000000000014</v>
      </c>
      <c r="B33" s="266">
        <v>0.34499999999999981</v>
      </c>
      <c r="D33" s="266">
        <v>0.65500000000000014</v>
      </c>
      <c r="E33" s="266">
        <v>0.11902499999999991</v>
      </c>
    </row>
    <row r="34" spans="1:5" x14ac:dyDescent="0.25">
      <c r="A34" s="266">
        <v>0.66</v>
      </c>
      <c r="B34" s="266">
        <v>0.33999999999999986</v>
      </c>
      <c r="D34" s="266">
        <v>0.66</v>
      </c>
      <c r="E34" s="266">
        <v>0.1155999999999999</v>
      </c>
    </row>
    <row r="35" spans="1:5" x14ac:dyDescent="0.25">
      <c r="A35" s="266">
        <v>0.66500000000000015</v>
      </c>
      <c r="B35" s="266">
        <v>0.3349999999999998</v>
      </c>
      <c r="D35" s="266">
        <v>0.66500000000000015</v>
      </c>
      <c r="E35" s="266">
        <v>0.11222499999999991</v>
      </c>
    </row>
    <row r="36" spans="1:5" x14ac:dyDescent="0.25">
      <c r="A36" s="266">
        <v>0.67</v>
      </c>
      <c r="B36" s="266">
        <v>0.32999999999999985</v>
      </c>
      <c r="D36" s="266">
        <v>0.67</v>
      </c>
      <c r="E36" s="266">
        <v>0.1088999999999999</v>
      </c>
    </row>
    <row r="37" spans="1:5" x14ac:dyDescent="0.25">
      <c r="A37" s="266">
        <v>0.67500000000000016</v>
      </c>
      <c r="B37" s="266">
        <v>0.32499999999999979</v>
      </c>
      <c r="D37" s="266">
        <v>0.67500000000000016</v>
      </c>
      <c r="E37" s="266">
        <v>0.1056249999999999</v>
      </c>
    </row>
    <row r="38" spans="1:5" x14ac:dyDescent="0.25">
      <c r="A38" s="266">
        <v>0.68000000000000016</v>
      </c>
      <c r="B38" s="266">
        <v>0.31999999999999978</v>
      </c>
      <c r="D38" s="266">
        <v>0.68000000000000016</v>
      </c>
      <c r="E38" s="266">
        <v>0.10239999999999988</v>
      </c>
    </row>
    <row r="39" spans="1:5" x14ac:dyDescent="0.25">
      <c r="A39" s="266">
        <v>0.68500000000000005</v>
      </c>
      <c r="B39" s="266">
        <v>0.31499999999999984</v>
      </c>
      <c r="D39" s="266">
        <v>0.68500000000000005</v>
      </c>
      <c r="E39" s="266">
        <v>9.9224999999999897E-2</v>
      </c>
    </row>
    <row r="40" spans="1:5" x14ac:dyDescent="0.25">
      <c r="A40" s="266">
        <v>0.69000000000000017</v>
      </c>
      <c r="B40" s="266">
        <v>0.30999999999999978</v>
      </c>
      <c r="D40" s="266">
        <v>0.69000000000000017</v>
      </c>
      <c r="E40" s="266">
        <v>9.6099999999999894E-2</v>
      </c>
    </row>
    <row r="41" spans="1:5" x14ac:dyDescent="0.25">
      <c r="A41" s="266">
        <v>0.69500000000000006</v>
      </c>
      <c r="B41" s="266">
        <v>0.30499999999999983</v>
      </c>
      <c r="D41" s="266">
        <v>0.69500000000000006</v>
      </c>
      <c r="E41" s="266">
        <v>9.3024999999999886E-2</v>
      </c>
    </row>
    <row r="42" spans="1:5" x14ac:dyDescent="0.25">
      <c r="A42" s="266">
        <v>0.70000000000000018</v>
      </c>
      <c r="B42" s="266">
        <v>0.29999999999999977</v>
      </c>
      <c r="D42" s="266">
        <v>0.70000000000000018</v>
      </c>
      <c r="E42" s="266">
        <v>8.99999999999999E-2</v>
      </c>
    </row>
    <row r="43" spans="1:5" x14ac:dyDescent="0.25">
      <c r="A43" s="266">
        <v>0.70500000000000007</v>
      </c>
      <c r="B43" s="266">
        <v>0.29499999999999982</v>
      </c>
      <c r="D43" s="266">
        <v>0.70500000000000007</v>
      </c>
      <c r="E43" s="266">
        <v>8.702499999999988E-2</v>
      </c>
    </row>
    <row r="44" spans="1:5" x14ac:dyDescent="0.25">
      <c r="A44" s="266">
        <v>0.71000000000000019</v>
      </c>
      <c r="B44" s="266">
        <v>0.28999999999999976</v>
      </c>
      <c r="D44" s="266">
        <v>0.71000000000000019</v>
      </c>
      <c r="E44" s="266">
        <v>8.4099999999999883E-2</v>
      </c>
    </row>
    <row r="45" spans="1:5" x14ac:dyDescent="0.25">
      <c r="A45" s="266">
        <v>0.71500000000000008</v>
      </c>
      <c r="B45" s="266">
        <v>0.28499999999999981</v>
      </c>
      <c r="D45" s="266">
        <v>0.71500000000000008</v>
      </c>
      <c r="E45" s="266">
        <v>8.1224999999999895E-2</v>
      </c>
    </row>
    <row r="46" spans="1:5" x14ac:dyDescent="0.25">
      <c r="A46" s="266">
        <v>0.7200000000000002</v>
      </c>
      <c r="B46" s="266">
        <v>0.27999999999999975</v>
      </c>
      <c r="D46" s="266">
        <v>0.7200000000000002</v>
      </c>
      <c r="E46" s="266">
        <v>7.8399999999999873E-2</v>
      </c>
    </row>
    <row r="47" spans="1:5" x14ac:dyDescent="0.25">
      <c r="A47" s="266">
        <v>0.7250000000000002</v>
      </c>
      <c r="B47" s="266">
        <v>0.27499999999999974</v>
      </c>
      <c r="D47" s="266">
        <v>0.7250000000000002</v>
      </c>
      <c r="E47" s="266">
        <v>7.5624999999999887E-2</v>
      </c>
    </row>
    <row r="48" spans="1:5" x14ac:dyDescent="0.25">
      <c r="A48" s="266">
        <v>0.73000000000000009</v>
      </c>
      <c r="B48" s="266">
        <v>0.2699999999999998</v>
      </c>
      <c r="D48" s="266">
        <v>0.73000000000000009</v>
      </c>
      <c r="E48" s="266">
        <v>7.2899999999999882E-2</v>
      </c>
    </row>
    <row r="49" spans="1:5" x14ac:dyDescent="0.25">
      <c r="A49" s="266">
        <v>0.73500000000000021</v>
      </c>
      <c r="B49" s="266">
        <v>0.26499999999999974</v>
      </c>
      <c r="D49" s="266">
        <v>0.73500000000000021</v>
      </c>
      <c r="E49" s="266">
        <v>7.0224999999999885E-2</v>
      </c>
    </row>
    <row r="50" spans="1:5" x14ac:dyDescent="0.25">
      <c r="A50" s="266">
        <v>0.7400000000000001</v>
      </c>
      <c r="B50" s="266">
        <v>0.25999999999999979</v>
      </c>
      <c r="D50" s="266">
        <v>0.7400000000000001</v>
      </c>
      <c r="E50" s="266">
        <v>6.7599999999999869E-2</v>
      </c>
    </row>
    <row r="51" spans="1:5" x14ac:dyDescent="0.25">
      <c r="A51" s="266">
        <v>0.74500000000000022</v>
      </c>
      <c r="B51" s="266">
        <v>0.25499999999999973</v>
      </c>
      <c r="D51" s="266">
        <v>0.74500000000000022</v>
      </c>
      <c r="E51" s="266">
        <v>6.5024999999999875E-2</v>
      </c>
    </row>
    <row r="52" spans="1:5" x14ac:dyDescent="0.25">
      <c r="A52" s="266">
        <v>0.75000000000000011</v>
      </c>
      <c r="B52" s="266">
        <v>0.24999999999999978</v>
      </c>
      <c r="D52" s="266">
        <v>0.75000000000000011</v>
      </c>
      <c r="E52" s="266">
        <v>6.2499999999999889E-2</v>
      </c>
    </row>
    <row r="53" spans="1:5" x14ac:dyDescent="0.25">
      <c r="A53" s="266">
        <v>0.75500000000000023</v>
      </c>
      <c r="B53" s="266">
        <v>0.24499999999999975</v>
      </c>
      <c r="D53" s="266">
        <v>0.75500000000000023</v>
      </c>
      <c r="E53" s="266">
        <v>6.0024999999999891E-2</v>
      </c>
    </row>
    <row r="54" spans="1:5" x14ac:dyDescent="0.25">
      <c r="A54" s="266">
        <v>0.76000000000000012</v>
      </c>
      <c r="B54" s="266">
        <v>0.23999999999999977</v>
      </c>
      <c r="D54" s="266">
        <v>0.76000000000000012</v>
      </c>
      <c r="E54" s="266">
        <v>5.759999999999988E-2</v>
      </c>
    </row>
    <row r="55" spans="1:5" x14ac:dyDescent="0.25">
      <c r="A55" s="266">
        <v>0.76500000000000024</v>
      </c>
      <c r="B55" s="266">
        <v>0.23499999999999974</v>
      </c>
      <c r="D55" s="266">
        <v>0.76500000000000024</v>
      </c>
      <c r="E55" s="266">
        <v>5.5224999999999885E-2</v>
      </c>
    </row>
    <row r="56" spans="1:5" x14ac:dyDescent="0.25">
      <c r="A56" s="266">
        <v>0.77000000000000024</v>
      </c>
      <c r="B56" s="266">
        <v>0.22999999999999973</v>
      </c>
      <c r="D56" s="266">
        <v>0.77000000000000024</v>
      </c>
      <c r="E56" s="266">
        <v>5.2899999999999892E-2</v>
      </c>
    </row>
    <row r="57" spans="1:5" x14ac:dyDescent="0.25">
      <c r="A57" s="266">
        <v>0.77500000000000013</v>
      </c>
      <c r="B57" s="266">
        <v>0.22499999999999976</v>
      </c>
      <c r="D57" s="266">
        <v>0.77500000000000013</v>
      </c>
      <c r="E57" s="266">
        <v>5.0624999999999885E-2</v>
      </c>
    </row>
    <row r="58" spans="1:5" x14ac:dyDescent="0.25">
      <c r="A58" s="266">
        <v>0.78000000000000025</v>
      </c>
      <c r="B58" s="266">
        <v>0.21999999999999972</v>
      </c>
      <c r="D58" s="266">
        <v>0.78000000000000025</v>
      </c>
      <c r="E58" s="266">
        <v>4.8399999999999888E-2</v>
      </c>
    </row>
    <row r="59" spans="1:5" x14ac:dyDescent="0.25">
      <c r="A59" s="266">
        <v>0.78500000000000014</v>
      </c>
      <c r="B59" s="266">
        <v>0.21499999999999975</v>
      </c>
      <c r="D59" s="266">
        <v>0.78500000000000014</v>
      </c>
      <c r="E59" s="266">
        <v>4.6224999999999884E-2</v>
      </c>
    </row>
    <row r="60" spans="1:5" x14ac:dyDescent="0.25">
      <c r="A60" s="266">
        <v>0.79000000000000026</v>
      </c>
      <c r="B60" s="266">
        <v>0.20999999999999971</v>
      </c>
      <c r="D60" s="266">
        <v>0.79000000000000026</v>
      </c>
      <c r="E60" s="266">
        <v>4.4099999999999882E-2</v>
      </c>
    </row>
    <row r="61" spans="1:5" x14ac:dyDescent="0.25">
      <c r="A61" s="266">
        <v>0.79500000000000015</v>
      </c>
      <c r="B61" s="266">
        <v>0.20499999999999974</v>
      </c>
      <c r="D61" s="266">
        <v>0.79500000000000015</v>
      </c>
      <c r="E61" s="266">
        <v>4.2024999999999896E-2</v>
      </c>
    </row>
    <row r="62" spans="1:5" x14ac:dyDescent="0.25">
      <c r="A62" s="266">
        <v>0.80000000000000027</v>
      </c>
      <c r="B62" s="266">
        <v>0.19999999999999971</v>
      </c>
      <c r="D62" s="266">
        <v>0.80000000000000027</v>
      </c>
      <c r="E62" s="266">
        <v>3.9999999999999897E-2</v>
      </c>
    </row>
    <row r="63" spans="1:5" x14ac:dyDescent="0.25">
      <c r="A63" s="266">
        <v>0.80500000000000016</v>
      </c>
      <c r="B63" s="266">
        <v>0.19499999999999973</v>
      </c>
      <c r="D63" s="266">
        <v>0.80500000000000016</v>
      </c>
      <c r="E63" s="266">
        <v>3.8024999999999885E-2</v>
      </c>
    </row>
    <row r="64" spans="1:5" x14ac:dyDescent="0.25">
      <c r="A64" s="266">
        <v>0.81000000000000028</v>
      </c>
      <c r="B64" s="266">
        <v>0.1899999999999997</v>
      </c>
      <c r="D64" s="266">
        <v>0.81000000000000028</v>
      </c>
      <c r="E64" s="266">
        <v>3.6099999999999889E-2</v>
      </c>
    </row>
    <row r="65" spans="1:5" x14ac:dyDescent="0.25">
      <c r="A65" s="266">
        <v>0.81500000000000028</v>
      </c>
      <c r="B65" s="266">
        <v>0.18499999999999969</v>
      </c>
      <c r="D65" s="266">
        <v>0.81500000000000028</v>
      </c>
      <c r="E65" s="266">
        <v>3.4224999999999887E-2</v>
      </c>
    </row>
    <row r="66" spans="1:5" x14ac:dyDescent="0.25">
      <c r="A66" s="266">
        <v>0.82000000000000017</v>
      </c>
      <c r="B66" s="266">
        <v>0.17999999999999972</v>
      </c>
      <c r="D66" s="266">
        <v>0.82000000000000017</v>
      </c>
      <c r="E66" s="266">
        <v>3.2399999999999894E-2</v>
      </c>
    </row>
    <row r="67" spans="1:5" x14ac:dyDescent="0.25">
      <c r="A67" s="266">
        <v>0.82500000000000029</v>
      </c>
      <c r="B67" s="266">
        <v>0.17499999999999968</v>
      </c>
      <c r="D67" s="266">
        <v>0.82500000000000029</v>
      </c>
      <c r="E67" s="266">
        <v>3.0624999999999899E-2</v>
      </c>
    </row>
    <row r="68" spans="1:5" x14ac:dyDescent="0.25">
      <c r="A68" s="266">
        <v>0.83000000000000018</v>
      </c>
      <c r="B68" s="266">
        <v>0.16999999999999971</v>
      </c>
      <c r="D68" s="266">
        <v>0.83000000000000018</v>
      </c>
      <c r="E68" s="266">
        <v>2.8899999999999898E-2</v>
      </c>
    </row>
    <row r="69" spans="1:5" x14ac:dyDescent="0.25">
      <c r="A69" s="266">
        <v>0.8350000000000003</v>
      </c>
      <c r="B69" s="266">
        <v>0.16499999999999967</v>
      </c>
      <c r="D69" s="266">
        <v>0.8350000000000003</v>
      </c>
      <c r="E69" s="266">
        <v>2.7224999999999899E-2</v>
      </c>
    </row>
    <row r="70" spans="1:5" x14ac:dyDescent="0.25">
      <c r="A70" s="266">
        <v>0.84000000000000019</v>
      </c>
      <c r="B70" s="266">
        <v>0.1599999999999997</v>
      </c>
      <c r="D70" s="266">
        <v>0.84000000000000019</v>
      </c>
      <c r="E70" s="266">
        <v>2.5599999999999901E-2</v>
      </c>
    </row>
    <row r="71" spans="1:5" x14ac:dyDescent="0.25">
      <c r="A71" s="266">
        <v>0.84500000000000031</v>
      </c>
      <c r="B71" s="266">
        <v>0.15499999999999967</v>
      </c>
      <c r="D71" s="266">
        <v>0.84500000000000031</v>
      </c>
      <c r="E71" s="266">
        <v>2.4024999999999901E-2</v>
      </c>
    </row>
    <row r="72" spans="1:5" x14ac:dyDescent="0.25">
      <c r="A72" s="266">
        <v>0.8500000000000002</v>
      </c>
      <c r="B72" s="266">
        <v>0.14999999999999969</v>
      </c>
      <c r="D72" s="266">
        <v>0.8500000000000002</v>
      </c>
      <c r="E72" s="266">
        <v>2.2499999999999902E-2</v>
      </c>
    </row>
    <row r="73" spans="1:5" x14ac:dyDescent="0.25">
      <c r="A73" s="266">
        <v>0.85500000000000032</v>
      </c>
      <c r="B73" s="266">
        <v>0.14499999999999966</v>
      </c>
      <c r="D73" s="266">
        <v>0.85500000000000032</v>
      </c>
      <c r="E73" s="266">
        <v>2.1024999999999905E-2</v>
      </c>
    </row>
    <row r="74" spans="1:5" x14ac:dyDescent="0.25">
      <c r="A74" s="266">
        <v>0.86000000000000032</v>
      </c>
      <c r="B74" s="266">
        <v>0.13999999999999965</v>
      </c>
      <c r="D74" s="266">
        <v>0.86000000000000032</v>
      </c>
      <c r="E74" s="266">
        <v>1.9599999999999906E-2</v>
      </c>
    </row>
    <row r="75" spans="1:5" x14ac:dyDescent="0.25">
      <c r="A75" s="266">
        <v>0.86500000000000021</v>
      </c>
      <c r="B75" s="266">
        <v>0.13499999999999968</v>
      </c>
      <c r="D75" s="266">
        <v>0.86500000000000021</v>
      </c>
      <c r="E75" s="266">
        <v>1.8224999999999908E-2</v>
      </c>
    </row>
    <row r="76" spans="1:5" x14ac:dyDescent="0.25">
      <c r="A76" s="266">
        <v>0.87000000000000033</v>
      </c>
      <c r="B76" s="266">
        <v>0.12999999999999964</v>
      </c>
      <c r="D76" s="266">
        <v>0.87000000000000033</v>
      </c>
      <c r="E76" s="266">
        <v>1.6899999999999912E-2</v>
      </c>
    </row>
    <row r="77" spans="1:5" x14ac:dyDescent="0.25">
      <c r="A77" s="266">
        <v>0.87500000000000022</v>
      </c>
      <c r="B77" s="266">
        <v>0.12499999999999967</v>
      </c>
      <c r="D77" s="266">
        <v>0.87500000000000022</v>
      </c>
      <c r="E77" s="266">
        <v>1.5624999999999917E-2</v>
      </c>
    </row>
    <row r="78" spans="1:5" x14ac:dyDescent="0.25">
      <c r="A78" s="266">
        <v>0.88000000000000034</v>
      </c>
      <c r="B78" s="266">
        <v>0.11999999999999965</v>
      </c>
      <c r="D78" s="266">
        <v>0.88000000000000034</v>
      </c>
      <c r="E78" s="266">
        <v>1.439999999999992E-2</v>
      </c>
    </row>
    <row r="79" spans="1:5" x14ac:dyDescent="0.25">
      <c r="A79" s="266">
        <v>0.88500000000000023</v>
      </c>
      <c r="B79" s="266">
        <v>0.11499999999999966</v>
      </c>
      <c r="D79" s="266">
        <v>0.88500000000000023</v>
      </c>
      <c r="E79" s="266">
        <v>1.3224999999999921E-2</v>
      </c>
    </row>
    <row r="80" spans="1:5" x14ac:dyDescent="0.25">
      <c r="A80" s="266">
        <v>0.89000000000000035</v>
      </c>
      <c r="B80" s="266">
        <v>0.10999999999999964</v>
      </c>
      <c r="D80" s="266">
        <v>0.89000000000000035</v>
      </c>
      <c r="E80" s="266">
        <v>1.2099999999999922E-2</v>
      </c>
    </row>
    <row r="81" spans="1:5" x14ac:dyDescent="0.25">
      <c r="A81" s="266">
        <v>0.89500000000000024</v>
      </c>
      <c r="B81" s="266">
        <v>0.10499999999999965</v>
      </c>
      <c r="D81" s="266">
        <v>0.89500000000000024</v>
      </c>
      <c r="E81" s="266">
        <v>1.1024999999999924E-2</v>
      </c>
    </row>
    <row r="82" spans="1:5" x14ac:dyDescent="0.25">
      <c r="A82" s="266">
        <v>0.90000000000000036</v>
      </c>
      <c r="B82" s="266">
        <v>9.9999999999999645E-2</v>
      </c>
      <c r="D82" s="266">
        <v>0.90000000000000036</v>
      </c>
      <c r="E82" s="266">
        <v>9.9999999999999291E-3</v>
      </c>
    </row>
    <row r="83" spans="1:5" x14ac:dyDescent="0.25">
      <c r="A83" s="266">
        <v>0.90500000000000036</v>
      </c>
      <c r="B83" s="266">
        <v>9.4999999999999626E-2</v>
      </c>
      <c r="D83" s="266">
        <v>0.90500000000000036</v>
      </c>
      <c r="E83" s="266">
        <v>9.0249999999999324E-3</v>
      </c>
    </row>
    <row r="84" spans="1:5" x14ac:dyDescent="0.25">
      <c r="A84" s="266">
        <v>0.91000000000000025</v>
      </c>
      <c r="B84" s="266">
        <v>8.9999999999999636E-2</v>
      </c>
      <c r="D84" s="266">
        <v>0.91000000000000025</v>
      </c>
      <c r="E84" s="266">
        <v>8.0999999999999319E-3</v>
      </c>
    </row>
    <row r="85" spans="1:5" x14ac:dyDescent="0.25">
      <c r="A85" s="266">
        <v>0.91500000000000037</v>
      </c>
      <c r="B85" s="266">
        <v>8.4999999999999618E-2</v>
      </c>
      <c r="D85" s="266">
        <v>0.91500000000000037</v>
      </c>
      <c r="E85" s="266">
        <v>7.2249999999999363E-3</v>
      </c>
    </row>
    <row r="86" spans="1:5" x14ac:dyDescent="0.25">
      <c r="A86" s="266">
        <v>0.92000000000000026</v>
      </c>
      <c r="B86" s="266">
        <v>7.9999999999999627E-2</v>
      </c>
      <c r="D86" s="266">
        <v>0.92000000000000026</v>
      </c>
      <c r="E86" s="266">
        <v>6.3999999999999405E-3</v>
      </c>
    </row>
    <row r="87" spans="1:5" x14ac:dyDescent="0.25">
      <c r="A87" s="266">
        <v>0.92500000000000038</v>
      </c>
      <c r="B87" s="266">
        <v>7.4999999999999623E-2</v>
      </c>
      <c r="D87" s="266">
        <v>0.92500000000000038</v>
      </c>
      <c r="E87" s="266">
        <v>5.6249999999999425E-3</v>
      </c>
    </row>
    <row r="88" spans="1:5" x14ac:dyDescent="0.25">
      <c r="A88" s="266">
        <v>0.93000000000000027</v>
      </c>
      <c r="B88" s="266">
        <v>6.9999999999999604E-2</v>
      </c>
      <c r="D88" s="266">
        <v>0.93000000000000027</v>
      </c>
      <c r="E88" s="266">
        <v>4.8999999999999461E-3</v>
      </c>
    </row>
    <row r="89" spans="1:5" x14ac:dyDescent="0.25">
      <c r="A89" s="266">
        <v>0.93500000000000039</v>
      </c>
      <c r="B89" s="266">
        <v>6.4999999999999614E-2</v>
      </c>
      <c r="D89" s="266">
        <v>0.93500000000000039</v>
      </c>
      <c r="E89" s="266">
        <v>4.2249999999999493E-3</v>
      </c>
    </row>
    <row r="90" spans="1:5" x14ac:dyDescent="0.25">
      <c r="A90" s="266">
        <v>0.94000000000000028</v>
      </c>
      <c r="B90" s="266">
        <v>5.9999999999999602E-2</v>
      </c>
      <c r="D90" s="266">
        <v>0.94000000000000028</v>
      </c>
      <c r="E90" s="266">
        <v>3.5999999999999531E-3</v>
      </c>
    </row>
    <row r="91" spans="1:5" x14ac:dyDescent="0.25">
      <c r="A91" s="266">
        <v>0.9450000000000004</v>
      </c>
      <c r="B91" s="266">
        <v>5.4999999999999605E-2</v>
      </c>
      <c r="D91" s="266">
        <v>0.9450000000000004</v>
      </c>
      <c r="E91" s="266">
        <v>3.0249999999999561E-3</v>
      </c>
    </row>
    <row r="92" spans="1:5" x14ac:dyDescent="0.25">
      <c r="A92" s="266">
        <v>0.9500000000000004</v>
      </c>
      <c r="B92" s="266">
        <v>4.9999999999999593E-2</v>
      </c>
      <c r="D92" s="266">
        <v>0.9500000000000004</v>
      </c>
      <c r="E92" s="266">
        <v>2.4999999999999602E-3</v>
      </c>
    </row>
    <row r="93" spans="1:5" x14ac:dyDescent="0.25">
      <c r="A93" s="266">
        <v>0.95500000000000029</v>
      </c>
      <c r="B93" s="266">
        <v>4.4999999999999596E-2</v>
      </c>
      <c r="D93" s="266">
        <v>0.95500000000000029</v>
      </c>
      <c r="E93" s="266">
        <v>2.0249999999999635E-3</v>
      </c>
    </row>
    <row r="94" spans="1:5" x14ac:dyDescent="0.25">
      <c r="A94" s="266">
        <v>0.96000000000000041</v>
      </c>
      <c r="B94" s="266">
        <v>3.9999999999999584E-2</v>
      </c>
      <c r="D94" s="266">
        <v>0.96000000000000041</v>
      </c>
      <c r="E94" s="266">
        <v>1.5999999999999671E-3</v>
      </c>
    </row>
    <row r="95" spans="1:5" x14ac:dyDescent="0.25">
      <c r="A95" s="266">
        <v>0.9650000000000003</v>
      </c>
      <c r="B95" s="266">
        <v>3.4999999999999587E-2</v>
      </c>
      <c r="D95" s="266">
        <v>0.9650000000000003</v>
      </c>
      <c r="E95" s="266">
        <v>1.2249999999999709E-3</v>
      </c>
    </row>
    <row r="96" spans="1:5" x14ac:dyDescent="0.25">
      <c r="A96" s="266">
        <v>0.97000000000000042</v>
      </c>
      <c r="B96" s="266">
        <v>2.9999999999999583E-2</v>
      </c>
      <c r="D96" s="266">
        <v>0.97000000000000042</v>
      </c>
      <c r="E96" s="266">
        <v>8.9999999999997482E-4</v>
      </c>
    </row>
    <row r="97" spans="1:5" x14ac:dyDescent="0.25">
      <c r="A97" s="266">
        <v>0.97500000000000031</v>
      </c>
      <c r="B97" s="266">
        <v>2.4999999999999575E-2</v>
      </c>
      <c r="D97" s="266">
        <v>0.97500000000000031</v>
      </c>
      <c r="E97" s="266">
        <v>6.2499999999997876E-4</v>
      </c>
    </row>
    <row r="98" spans="1:5" x14ac:dyDescent="0.25">
      <c r="A98" s="266">
        <v>0.98000000000000043</v>
      </c>
      <c r="B98" s="266">
        <v>1.9999999999999574E-2</v>
      </c>
      <c r="D98" s="266">
        <v>0.98000000000000043</v>
      </c>
      <c r="E98" s="266">
        <v>3.9999999999998289E-4</v>
      </c>
    </row>
    <row r="99" spans="1:5" x14ac:dyDescent="0.25">
      <c r="A99" s="266">
        <v>0.98500000000000032</v>
      </c>
      <c r="B99" s="266">
        <v>1.4999999999999567E-2</v>
      </c>
      <c r="D99" s="266">
        <v>0.98500000000000032</v>
      </c>
      <c r="E99" s="266">
        <v>2.2499999999998704E-4</v>
      </c>
    </row>
    <row r="100" spans="1:5" x14ac:dyDescent="0.25">
      <c r="A100" s="266">
        <v>0.98550000000000038</v>
      </c>
      <c r="B100" s="266">
        <v>1.4499999999999623E-2</v>
      </c>
      <c r="D100" s="266">
        <v>0.98550000000000038</v>
      </c>
      <c r="E100" s="266">
        <v>2.1024999999998906E-4</v>
      </c>
    </row>
    <row r="101" spans="1:5" x14ac:dyDescent="0.25">
      <c r="A101" s="266">
        <v>0.98600000000000021</v>
      </c>
      <c r="B101" s="266">
        <v>1.3999999999999678E-2</v>
      </c>
      <c r="D101" s="266">
        <v>0.98600000000000021</v>
      </c>
      <c r="E101" s="266">
        <v>1.9599999999999099E-4</v>
      </c>
    </row>
    <row r="102" spans="1:5" x14ac:dyDescent="0.25">
      <c r="A102" s="266">
        <v>0.98650000000000027</v>
      </c>
      <c r="B102" s="266">
        <v>1.3499999999999733E-2</v>
      </c>
      <c r="D102" s="266">
        <v>0.98650000000000027</v>
      </c>
      <c r="E102" s="266">
        <v>1.8224999999999283E-4</v>
      </c>
    </row>
    <row r="103" spans="1:5" x14ac:dyDescent="0.25">
      <c r="A103" s="266">
        <v>0.9870000000000001</v>
      </c>
      <c r="B103" s="266">
        <v>1.299999999999979E-2</v>
      </c>
      <c r="D103" s="266">
        <v>0.9870000000000001</v>
      </c>
      <c r="E103" s="266">
        <v>1.6899999999999454E-4</v>
      </c>
    </row>
    <row r="104" spans="1:5" x14ac:dyDescent="0.25">
      <c r="A104" s="266">
        <v>0.98750000000000016</v>
      </c>
      <c r="B104" s="266">
        <v>1.2499999999999845E-2</v>
      </c>
      <c r="D104" s="266">
        <v>0.98750000000000016</v>
      </c>
      <c r="E104" s="266">
        <v>1.5624999999999613E-4</v>
      </c>
    </row>
    <row r="105" spans="1:5" x14ac:dyDescent="0.25">
      <c r="A105" s="266">
        <v>0.98799999999999999</v>
      </c>
      <c r="B105" s="266">
        <v>1.19999999999999E-2</v>
      </c>
      <c r="D105" s="266">
        <v>0.98799999999999999</v>
      </c>
      <c r="E105" s="266">
        <v>1.4399999999999756E-4</v>
      </c>
    </row>
    <row r="106" spans="1:5" x14ac:dyDescent="0.25">
      <c r="A106" s="266">
        <v>0.98850000000000005</v>
      </c>
      <c r="B106" s="266">
        <v>1.1499999999999955E-2</v>
      </c>
      <c r="D106" s="266">
        <v>0.98850000000000005</v>
      </c>
      <c r="E106" s="266">
        <v>1.3224999999999896E-4</v>
      </c>
    </row>
    <row r="107" spans="1:5" x14ac:dyDescent="0.25">
      <c r="A107" s="266">
        <v>0.98899999999999988</v>
      </c>
      <c r="B107" s="266">
        <v>1.100000000000001E-2</v>
      </c>
      <c r="D107" s="266">
        <v>0.98899999999999988</v>
      </c>
      <c r="E107" s="266">
        <v>1.2100000000000022E-4</v>
      </c>
    </row>
    <row r="108" spans="1:5" x14ac:dyDescent="0.25">
      <c r="A108" s="266">
        <v>0.98949999999999994</v>
      </c>
      <c r="B108" s="266">
        <v>1.0500000000000065E-2</v>
      </c>
      <c r="D108" s="266">
        <v>0.98949999999999994</v>
      </c>
      <c r="E108" s="266">
        <v>1.1025000000000137E-4</v>
      </c>
    </row>
    <row r="109" spans="1:5" x14ac:dyDescent="0.25">
      <c r="A109" s="266">
        <v>0.98999999999999977</v>
      </c>
      <c r="B109" s="266">
        <v>1.000000000000012E-2</v>
      </c>
      <c r="D109" s="266">
        <v>0.98999999999999977</v>
      </c>
      <c r="E109" s="266">
        <v>1.0000000000000239E-4</v>
      </c>
    </row>
    <row r="110" spans="1:5" x14ac:dyDescent="0.25">
      <c r="A110" s="266">
        <v>0.99049999999999983</v>
      </c>
      <c r="B110" s="266">
        <v>9.500000000000175E-3</v>
      </c>
      <c r="D110" s="266">
        <v>0.99049999999999983</v>
      </c>
      <c r="E110" s="266">
        <v>9.0250000000003319E-5</v>
      </c>
    </row>
    <row r="111" spans="1:5" x14ac:dyDescent="0.25">
      <c r="A111" s="266">
        <v>0.99099999999999977</v>
      </c>
      <c r="B111" s="266">
        <v>9.0000000000002283E-3</v>
      </c>
      <c r="D111" s="266">
        <v>0.99099999999999977</v>
      </c>
      <c r="E111" s="266">
        <v>8.1000000000004124E-5</v>
      </c>
    </row>
    <row r="112" spans="1:5" x14ac:dyDescent="0.25">
      <c r="A112" s="266">
        <v>0.9914999999999996</v>
      </c>
      <c r="B112" s="266">
        <v>8.5000000000002834E-3</v>
      </c>
      <c r="D112" s="266">
        <v>0.9914999999999996</v>
      </c>
      <c r="E112" s="266">
        <v>7.2250000000004833E-5</v>
      </c>
    </row>
    <row r="113" spans="1:5" x14ac:dyDescent="0.25">
      <c r="A113" s="266">
        <v>0.99199999999999966</v>
      </c>
      <c r="B113" s="266">
        <v>8.0000000000003402E-3</v>
      </c>
      <c r="D113" s="266">
        <v>0.99199999999999966</v>
      </c>
      <c r="E113" s="266">
        <v>6.4000000000005432E-5</v>
      </c>
    </row>
    <row r="114" spans="1:5" x14ac:dyDescent="0.25">
      <c r="A114" s="266">
        <v>0.99249999999999949</v>
      </c>
      <c r="B114" s="266">
        <v>7.5000000000003944E-3</v>
      </c>
      <c r="D114" s="266">
        <v>0.99249999999999949</v>
      </c>
      <c r="E114" s="266">
        <v>5.6250000000005928E-5</v>
      </c>
    </row>
    <row r="115" spans="1:5" x14ac:dyDescent="0.25">
      <c r="A115" s="266">
        <v>0.99299999999999955</v>
      </c>
      <c r="B115" s="266">
        <v>7.0000000000004494E-3</v>
      </c>
      <c r="D115" s="266">
        <v>0.99299999999999955</v>
      </c>
      <c r="E115" s="266">
        <v>4.90000000000063E-5</v>
      </c>
    </row>
    <row r="116" spans="1:5" x14ac:dyDescent="0.25">
      <c r="A116" s="266">
        <v>0.99349999999999938</v>
      </c>
      <c r="B116" s="266">
        <v>6.5000000000005054E-3</v>
      </c>
      <c r="D116" s="266">
        <v>0.99349999999999938</v>
      </c>
      <c r="E116" s="266">
        <v>4.225000000000657E-5</v>
      </c>
    </row>
    <row r="117" spans="1:5" x14ac:dyDescent="0.25">
      <c r="A117" s="266">
        <v>0.99399999999999944</v>
      </c>
      <c r="B117" s="266">
        <v>6.0000000000005596E-3</v>
      </c>
      <c r="D117" s="266">
        <v>0.99399999999999944</v>
      </c>
      <c r="E117" s="266">
        <v>3.6000000000006723E-5</v>
      </c>
    </row>
    <row r="118" spans="1:5" x14ac:dyDescent="0.25">
      <c r="A118" s="266">
        <v>0.99449999999999927</v>
      </c>
      <c r="B118" s="266">
        <v>5.5000000000006146E-3</v>
      </c>
      <c r="D118" s="266">
        <v>0.99449999999999927</v>
      </c>
      <c r="E118" s="266">
        <v>3.025000000000677E-5</v>
      </c>
    </row>
    <row r="119" spans="1:5" x14ac:dyDescent="0.25">
      <c r="A119" s="266">
        <v>0.99499999999999933</v>
      </c>
      <c r="B119" s="266">
        <v>5.0000000000006706E-3</v>
      </c>
      <c r="D119" s="266">
        <v>0.99499999999999933</v>
      </c>
      <c r="E119" s="266">
        <v>2.5000000000006703E-5</v>
      </c>
    </row>
    <row r="120" spans="1:5" x14ac:dyDescent="0.25">
      <c r="A120" s="266">
        <v>0.99549999999999916</v>
      </c>
      <c r="B120" s="266">
        <v>4.5000000000007248E-3</v>
      </c>
      <c r="D120" s="266">
        <v>0.99549999999999916</v>
      </c>
      <c r="E120" s="266">
        <v>2.025000000000653E-5</v>
      </c>
    </row>
    <row r="121" spans="1:5" x14ac:dyDescent="0.25">
      <c r="A121" s="266">
        <v>0.99599999999999922</v>
      </c>
      <c r="B121" s="266">
        <v>4.0000000000007798E-3</v>
      </c>
      <c r="D121" s="266">
        <v>0.99599999999999922</v>
      </c>
      <c r="E121" s="266">
        <v>1.6000000000006247E-5</v>
      </c>
    </row>
    <row r="122" spans="1:5" x14ac:dyDescent="0.25">
      <c r="A122" s="266">
        <v>0.99649999999999905</v>
      </c>
      <c r="B122" s="266">
        <v>3.5000000000008358E-3</v>
      </c>
      <c r="D122" s="266">
        <v>0.99649999999999905</v>
      </c>
      <c r="E122" s="266">
        <v>1.2250000000005851E-5</v>
      </c>
    </row>
    <row r="123" spans="1:5" x14ac:dyDescent="0.25">
      <c r="A123" s="266">
        <v>0.99699999999999911</v>
      </c>
      <c r="B123" s="266">
        <v>3.0000000000008904E-3</v>
      </c>
      <c r="D123" s="266">
        <v>0.99699999999999911</v>
      </c>
      <c r="E123" s="266">
        <v>9.0000000000053433E-6</v>
      </c>
    </row>
    <row r="124" spans="1:5" x14ac:dyDescent="0.25">
      <c r="A124" s="266">
        <v>0.99749999999999894</v>
      </c>
      <c r="B124" s="266">
        <v>2.5000000000009455E-3</v>
      </c>
      <c r="D124" s="266">
        <v>0.99749999999999894</v>
      </c>
      <c r="E124" s="266">
        <v>6.2500000000047293E-6</v>
      </c>
    </row>
    <row r="125" spans="1:5" x14ac:dyDescent="0.25">
      <c r="A125" s="266">
        <v>0.997999999999999</v>
      </c>
      <c r="B125" s="266">
        <v>2.000000000001001E-3</v>
      </c>
      <c r="D125" s="266">
        <v>0.997999999999999</v>
      </c>
      <c r="E125" s="266">
        <v>4.0000000000040029E-6</v>
      </c>
    </row>
    <row r="126" spans="1:5" x14ac:dyDescent="0.25">
      <c r="A126" s="266">
        <v>0.99849999999999883</v>
      </c>
      <c r="B126" s="266">
        <v>1.5000000000010558E-3</v>
      </c>
      <c r="D126" s="266">
        <v>0.99849999999999883</v>
      </c>
      <c r="E126" s="266">
        <v>2.250000000003168E-6</v>
      </c>
    </row>
    <row r="127" spans="1:5" x14ac:dyDescent="0.25">
      <c r="A127" s="266">
        <v>0.99899999999999889</v>
      </c>
      <c r="B127" s="266">
        <v>1.0000000000011109E-3</v>
      </c>
      <c r="D127" s="266">
        <v>0.99899999999999889</v>
      </c>
      <c r="E127" s="266">
        <v>1.0000000000022219E-6</v>
      </c>
    </row>
    <row r="128" spans="1:5" x14ac:dyDescent="0.25">
      <c r="A128" s="266">
        <v>0.99949999999999872</v>
      </c>
      <c r="B128" s="266">
        <v>5.0000000000116618E-4</v>
      </c>
      <c r="D128" s="266">
        <v>0.99949999999999872</v>
      </c>
      <c r="E128" s="266">
        <v>2.5000000000116614E-7</v>
      </c>
    </row>
    <row r="129" spans="1:5" x14ac:dyDescent="0.25">
      <c r="A129" s="266">
        <v>0.99999999999999878</v>
      </c>
      <c r="B129" s="266">
        <v>1.2212453270876698E-15</v>
      </c>
      <c r="D129" s="266">
        <v>0.99999999999999878</v>
      </c>
      <c r="E129" s="266">
        <v>1.49144014893348E-30</v>
      </c>
    </row>
  </sheetData>
  <sheetProtection password="E9F2" sheet="1" objects="1" scenarios="1" formatColumns="0"/>
  <pageMargins left="0.7" right="0.7" top="0.75" bottom="0.75" header="0.3" footer="0.3"/>
  <pageSetup pageOrder="overThenDown" orientation="portrait" r:id="rId1"/>
  <headerFooter alignWithMargins="0">
    <oddFooter>&amp;C&amp;1#&amp;"Calibri"&amp;10&amp;K000000Classification: Confidential</oddFooter>
  </headerFooter>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9">
    <pageSetUpPr fitToPage="1"/>
  </sheetPr>
  <dimension ref="A1:K42"/>
  <sheetViews>
    <sheetView showGridLines="0" zoomScaleNormal="100" workbookViewId="0"/>
  </sheetViews>
  <sheetFormatPr defaultRowHeight="15" x14ac:dyDescent="0.25"/>
  <cols>
    <col min="1" max="1" width="2" style="2" customWidth="1"/>
    <col min="2" max="2" width="4.28515625" style="2" customWidth="1"/>
    <col min="3" max="3" width="37.28515625" style="2" bestFit="1" customWidth="1"/>
    <col min="4" max="9" width="18" style="2" customWidth="1"/>
    <col min="10" max="10" width="34.140625" style="2" bestFit="1" customWidth="1"/>
    <col min="11" max="11" width="7.7109375" style="2" customWidth="1"/>
  </cols>
  <sheetData>
    <row r="1" spans="1:11" s="19" customFormat="1" ht="16.5" x14ac:dyDescent="0.3">
      <c r="A1" s="3"/>
    </row>
    <row r="2" spans="1:11" s="19" customFormat="1" ht="16.5" x14ac:dyDescent="0.3">
      <c r="A2" s="3"/>
    </row>
    <row r="3" spans="1:11" s="19" customFormat="1" ht="16.5" x14ac:dyDescent="0.3">
      <c r="A3" s="3"/>
    </row>
    <row r="4" spans="1:11" s="19" customFormat="1" ht="20.25" x14ac:dyDescent="0.35">
      <c r="A4" s="3"/>
      <c r="B4" s="207" t="s">
        <v>49</v>
      </c>
      <c r="C4" s="207"/>
      <c r="D4" s="200"/>
      <c r="E4" s="200"/>
      <c r="F4" s="200"/>
      <c r="G4" s="146"/>
      <c r="H4" s="208"/>
      <c r="I4" s="208"/>
      <c r="J4" s="146" t="s">
        <v>73</v>
      </c>
      <c r="K4" s="147" t="str">
        <f>'010'!E8</f>
        <v>1234</v>
      </c>
    </row>
    <row r="5" spans="1:11" s="19" customFormat="1" ht="16.5" x14ac:dyDescent="0.3">
      <c r="A5" s="3"/>
      <c r="B5" s="201"/>
      <c r="C5" s="201"/>
      <c r="D5" s="202"/>
      <c r="E5" s="202"/>
      <c r="F5" s="202"/>
      <c r="G5" s="203"/>
    </row>
    <row r="6" spans="1:11" s="19" customFormat="1" ht="17.25" x14ac:dyDescent="0.3">
      <c r="A6" s="3"/>
      <c r="B6" s="437" t="s">
        <v>308</v>
      </c>
      <c r="C6" s="237"/>
      <c r="D6" s="200"/>
      <c r="E6" s="200"/>
      <c r="F6" s="200"/>
      <c r="G6" s="146"/>
      <c r="H6" s="208"/>
      <c r="I6" s="208"/>
      <c r="J6" s="208"/>
      <c r="K6" s="208"/>
    </row>
    <row r="7" spans="1:11" s="19" customFormat="1" ht="17.25" x14ac:dyDescent="0.3">
      <c r="A7" s="3"/>
      <c r="B7" s="201"/>
      <c r="C7" s="96"/>
      <c r="D7" s="202"/>
      <c r="E7" s="202"/>
      <c r="F7" s="202"/>
      <c r="G7" s="203"/>
      <c r="H7" s="202"/>
      <c r="I7" s="95"/>
      <c r="J7" s="95"/>
      <c r="K7" s="95"/>
    </row>
    <row r="8" spans="1:11" s="19" customFormat="1" ht="17.25" x14ac:dyDescent="0.3">
      <c r="B8" s="201"/>
      <c r="C8" s="209" t="s">
        <v>230</v>
      </c>
      <c r="D8" s="210"/>
      <c r="E8" s="210"/>
      <c r="F8" s="210"/>
      <c r="G8" s="211"/>
      <c r="H8" s="210"/>
      <c r="I8" s="212"/>
      <c r="J8" s="212"/>
      <c r="K8" s="212"/>
    </row>
    <row r="9" spans="1:11" s="19" customFormat="1" ht="16.5" x14ac:dyDescent="0.3"/>
    <row r="10" spans="1:11" s="19" customFormat="1" ht="206.25" customHeight="1" x14ac:dyDescent="0.3">
      <c r="C10" s="969" t="s">
        <v>3496</v>
      </c>
      <c r="D10" s="970"/>
      <c r="E10" s="970"/>
      <c r="F10" s="970"/>
      <c r="G10" s="970"/>
      <c r="H10" s="970"/>
      <c r="I10" s="970"/>
      <c r="J10" s="1069"/>
      <c r="K10" s="243"/>
    </row>
    <row r="11" spans="1:11" s="19" customFormat="1" ht="16.5" x14ac:dyDescent="0.3"/>
    <row r="12" spans="1:11" s="19" customFormat="1" ht="17.25" x14ac:dyDescent="0.3">
      <c r="C12" s="213" t="s">
        <v>231</v>
      </c>
    </row>
    <row r="13" spans="1:11" s="19" customFormat="1" ht="17.25" x14ac:dyDescent="0.3">
      <c r="C13" s="213"/>
    </row>
    <row r="14" spans="1:11" ht="15" customHeight="1" x14ac:dyDescent="0.25">
      <c r="B14" s="1122"/>
      <c r="C14" s="1123"/>
      <c r="D14" s="1109" t="s">
        <v>309</v>
      </c>
      <c r="E14" s="1020"/>
      <c r="F14" s="1020"/>
      <c r="G14" s="1020"/>
      <c r="H14" s="1020"/>
      <c r="I14" s="1020"/>
      <c r="J14" s="3"/>
    </row>
    <row r="15" spans="1:11" ht="15" customHeight="1" x14ac:dyDescent="0.25">
      <c r="B15" s="1124"/>
      <c r="C15" s="1125"/>
      <c r="D15" s="373" t="s">
        <v>88</v>
      </c>
      <c r="E15" s="87" t="s">
        <v>89</v>
      </c>
      <c r="F15" s="87" t="s">
        <v>99</v>
      </c>
      <c r="G15" s="87" t="s">
        <v>100</v>
      </c>
      <c r="H15" s="87" t="s">
        <v>101</v>
      </c>
      <c r="I15" s="87" t="s">
        <v>102</v>
      </c>
      <c r="J15" s="3"/>
    </row>
    <row r="16" spans="1:11" x14ac:dyDescent="0.25">
      <c r="B16" s="1126"/>
      <c r="C16" s="1127"/>
      <c r="D16" s="374" t="s">
        <v>122</v>
      </c>
      <c r="E16" s="229" t="s">
        <v>123</v>
      </c>
      <c r="F16" s="229" t="s">
        <v>124</v>
      </c>
      <c r="G16" s="229" t="s">
        <v>125</v>
      </c>
      <c r="H16" s="229" t="s">
        <v>126</v>
      </c>
      <c r="I16" s="229" t="s">
        <v>128</v>
      </c>
      <c r="J16" s="3"/>
    </row>
    <row r="17" spans="2:11" ht="48.75" customHeight="1" x14ac:dyDescent="0.25">
      <c r="B17" s="205">
        <v>1</v>
      </c>
      <c r="C17" s="73" t="s">
        <v>1712</v>
      </c>
      <c r="D17" s="267">
        <v>0</v>
      </c>
      <c r="E17" s="268">
        <v>0</v>
      </c>
      <c r="F17" s="268" t="s">
        <v>2019</v>
      </c>
      <c r="G17" s="268" t="s">
        <v>2386</v>
      </c>
      <c r="H17" s="268" t="s">
        <v>2387</v>
      </c>
      <c r="I17" s="716" t="s">
        <v>3319</v>
      </c>
      <c r="J17" s="3"/>
    </row>
    <row r="18" spans="2:11" ht="25.5" customHeight="1" x14ac:dyDescent="0.25">
      <c r="B18" s="205">
        <v>2</v>
      </c>
      <c r="C18" s="73" t="s">
        <v>311</v>
      </c>
      <c r="D18" s="267">
        <v>0</v>
      </c>
      <c r="E18" s="268">
        <v>0</v>
      </c>
      <c r="F18" s="268">
        <v>0</v>
      </c>
      <c r="G18" s="268">
        <v>0</v>
      </c>
      <c r="H18" s="268">
        <v>0</v>
      </c>
      <c r="I18" s="268">
        <v>0</v>
      </c>
      <c r="J18" s="3"/>
    </row>
    <row r="19" spans="2:11" ht="30" customHeight="1" x14ac:dyDescent="0.25">
      <c r="B19" s="205">
        <v>3</v>
      </c>
      <c r="C19" s="73" t="s">
        <v>312</v>
      </c>
      <c r="D19" s="267">
        <v>0</v>
      </c>
      <c r="E19" s="268">
        <v>0</v>
      </c>
      <c r="F19" s="268">
        <v>0</v>
      </c>
      <c r="G19" s="268">
        <v>0</v>
      </c>
      <c r="H19" s="268">
        <v>0</v>
      </c>
      <c r="I19" s="268">
        <v>0</v>
      </c>
      <c r="J19" s="3"/>
    </row>
    <row r="21" spans="2:11" s="2" customFormat="1" ht="17.25" x14ac:dyDescent="0.3">
      <c r="C21" s="68" t="s">
        <v>240</v>
      </c>
      <c r="D21" s="19"/>
      <c r="E21" s="19"/>
      <c r="F21" s="19"/>
      <c r="G21" s="19"/>
      <c r="H21" s="19"/>
      <c r="I21" s="19"/>
      <c r="J21" s="19"/>
      <c r="K21" s="19"/>
    </row>
    <row r="22" spans="2:11" s="2" customFormat="1" ht="16.5" x14ac:dyDescent="0.3">
      <c r="C22" s="19"/>
      <c r="D22" s="19"/>
      <c r="E22" s="19"/>
      <c r="F22" s="19"/>
      <c r="G22" s="19"/>
      <c r="H22" s="19"/>
      <c r="I22" s="19"/>
      <c r="J22" s="19"/>
      <c r="K22" s="19"/>
    </row>
    <row r="23" spans="2:11" s="2" customFormat="1" ht="25.5" customHeight="1" x14ac:dyDescent="0.25">
      <c r="C23" s="982" t="s">
        <v>14</v>
      </c>
      <c r="D23" s="983"/>
      <c r="E23" s="983"/>
      <c r="F23" s="983"/>
      <c r="G23" s="983"/>
      <c r="H23" s="983"/>
      <c r="I23" s="983"/>
      <c r="J23" s="983"/>
      <c r="K23" s="245"/>
    </row>
    <row r="25" spans="2:11" ht="17.25" x14ac:dyDescent="0.25">
      <c r="B25" s="635"/>
      <c r="C25" s="636" t="s">
        <v>241</v>
      </c>
      <c r="D25" s="635"/>
      <c r="E25" s="635"/>
      <c r="F25" s="635"/>
      <c r="G25" s="635"/>
      <c r="H25" s="635"/>
      <c r="I25" s="635"/>
      <c r="J25" s="635"/>
    </row>
    <row r="26" spans="2:11" x14ac:dyDescent="0.25">
      <c r="B26" s="635"/>
      <c r="C26" s="635"/>
      <c r="D26" s="635"/>
      <c r="E26" s="635"/>
      <c r="F26" s="635"/>
      <c r="G26" s="635"/>
      <c r="H26" s="635"/>
      <c r="I26" s="635"/>
      <c r="J26" s="635"/>
    </row>
    <row r="27" spans="2:11" ht="266.25" customHeight="1" x14ac:dyDescent="0.25">
      <c r="B27" s="635"/>
      <c r="C27" s="1128" t="s">
        <v>3510</v>
      </c>
      <c r="D27" s="1129"/>
      <c r="E27" s="1129"/>
      <c r="F27" s="1129"/>
      <c r="G27" s="1129"/>
      <c r="H27" s="1129"/>
      <c r="I27" s="1129"/>
      <c r="J27" s="1130"/>
    </row>
    <row r="28" spans="2:11" s="19" customFormat="1" ht="16.5" x14ac:dyDescent="0.3"/>
    <row r="29" spans="2:11" s="19" customFormat="1" ht="17.25" x14ac:dyDescent="0.3">
      <c r="C29" s="213" t="s">
        <v>231</v>
      </c>
    </row>
    <row r="30" spans="2:11" x14ac:dyDescent="0.25">
      <c r="B30" s="635"/>
      <c r="C30" s="635"/>
      <c r="D30" s="635"/>
      <c r="E30" s="635"/>
      <c r="F30" s="635"/>
      <c r="G30" s="635"/>
      <c r="H30" s="635"/>
      <c r="I30" s="635"/>
      <c r="J30" s="635"/>
    </row>
    <row r="31" spans="2:11" x14ac:dyDescent="0.25">
      <c r="B31" s="1131" t="s">
        <v>2424</v>
      </c>
      <c r="C31" s="1132"/>
      <c r="D31" s="373" t="s">
        <v>103</v>
      </c>
      <c r="E31" s="373" t="s">
        <v>104</v>
      </c>
      <c r="F31" s="373" t="s">
        <v>105</v>
      </c>
      <c r="G31" s="373" t="s">
        <v>106</v>
      </c>
      <c r="H31" s="635"/>
      <c r="I31" s="635"/>
      <c r="J31" s="635"/>
    </row>
    <row r="32" spans="2:11" x14ac:dyDescent="0.25">
      <c r="B32" s="1133"/>
      <c r="C32" s="1134"/>
      <c r="D32" s="1131" t="s">
        <v>2425</v>
      </c>
      <c r="E32" s="1137"/>
      <c r="F32" s="1131" t="s">
        <v>2426</v>
      </c>
      <c r="G32" s="1137"/>
      <c r="H32" s="635"/>
      <c r="I32" s="635"/>
      <c r="J32" s="635"/>
    </row>
    <row r="33" spans="2:10" x14ac:dyDescent="0.25">
      <c r="B33" s="1135"/>
      <c r="C33" s="1136"/>
      <c r="D33" s="637" t="s">
        <v>2427</v>
      </c>
      <c r="E33" s="637" t="s">
        <v>189</v>
      </c>
      <c r="F33" s="637" t="s">
        <v>2427</v>
      </c>
      <c r="G33" s="637" t="s">
        <v>189</v>
      </c>
      <c r="H33" s="635"/>
      <c r="I33" s="635"/>
      <c r="J33" s="635"/>
    </row>
    <row r="34" spans="2:10" ht="33" customHeight="1" x14ac:dyDescent="0.25">
      <c r="B34" s="638">
        <v>1</v>
      </c>
      <c r="C34" s="573" t="s">
        <v>2428</v>
      </c>
      <c r="D34" s="506" t="s">
        <v>2431</v>
      </c>
      <c r="E34" s="506" t="s">
        <v>2213</v>
      </c>
      <c r="F34" s="506" t="s">
        <v>2431</v>
      </c>
      <c r="G34" s="506" t="s">
        <v>2213</v>
      </c>
      <c r="H34" s="635"/>
      <c r="I34" s="635"/>
      <c r="J34" s="635"/>
    </row>
    <row r="35" spans="2:10" ht="33" customHeight="1" x14ac:dyDescent="0.25">
      <c r="B35" s="638">
        <v>2</v>
      </c>
      <c r="C35" s="573" t="s">
        <v>2429</v>
      </c>
      <c r="D35" s="639">
        <v>0</v>
      </c>
      <c r="E35" s="639">
        <v>0</v>
      </c>
      <c r="F35" s="639">
        <v>0</v>
      </c>
      <c r="G35" s="639">
        <v>0</v>
      </c>
      <c r="H35" s="635"/>
      <c r="I35" s="635"/>
      <c r="J35" s="635"/>
    </row>
    <row r="36" spans="2:10" ht="33" customHeight="1" x14ac:dyDescent="0.25">
      <c r="B36" s="638">
        <v>3</v>
      </c>
      <c r="C36" s="573" t="s">
        <v>2430</v>
      </c>
      <c r="D36" s="506" t="s">
        <v>2563</v>
      </c>
      <c r="E36" s="506" t="s">
        <v>2562</v>
      </c>
      <c r="F36" s="506" t="s">
        <v>2564</v>
      </c>
      <c r="G36" s="506" t="s">
        <v>2565</v>
      </c>
      <c r="H36" s="635"/>
      <c r="I36" s="635"/>
      <c r="J36" s="635"/>
    </row>
    <row r="37" spans="2:10" x14ac:dyDescent="0.25">
      <c r="B37" s="635"/>
      <c r="C37" s="635"/>
      <c r="D37" s="635"/>
      <c r="E37" s="635"/>
      <c r="F37" s="635"/>
      <c r="G37" s="635"/>
      <c r="H37" s="635"/>
      <c r="I37" s="635"/>
      <c r="J37" s="635"/>
    </row>
    <row r="38" spans="2:10" x14ac:dyDescent="0.25">
      <c r="B38" s="635"/>
      <c r="C38" s="635"/>
      <c r="D38" s="635"/>
      <c r="E38" s="635"/>
      <c r="F38" s="635"/>
      <c r="G38" s="635"/>
      <c r="H38" s="635"/>
      <c r="I38" s="635"/>
      <c r="J38" s="635"/>
    </row>
    <row r="39" spans="2:10" ht="17.25" x14ac:dyDescent="0.3">
      <c r="B39" s="635"/>
      <c r="C39" s="68" t="s">
        <v>240</v>
      </c>
      <c r="D39" s="19"/>
      <c r="E39" s="19"/>
      <c r="F39" s="19"/>
      <c r="G39" s="19"/>
      <c r="H39" s="19"/>
      <c r="I39" s="19"/>
      <c r="J39" s="19"/>
    </row>
    <row r="40" spans="2:10" ht="16.5" x14ac:dyDescent="0.3">
      <c r="B40" s="635"/>
      <c r="C40" s="19"/>
      <c r="D40" s="19"/>
      <c r="E40" s="19"/>
      <c r="F40" s="19"/>
      <c r="G40" s="19"/>
      <c r="H40" s="19"/>
      <c r="I40" s="19"/>
      <c r="J40" s="19"/>
    </row>
    <row r="41" spans="2:10" x14ac:dyDescent="0.25">
      <c r="B41" s="635"/>
      <c r="C41" s="1120" t="s">
        <v>14</v>
      </c>
      <c r="D41" s="983"/>
      <c r="E41" s="983"/>
      <c r="F41" s="983"/>
      <c r="G41" s="983"/>
      <c r="H41" s="983"/>
      <c r="I41" s="983"/>
      <c r="J41" s="1121"/>
    </row>
    <row r="42" spans="2:10" x14ac:dyDescent="0.25">
      <c r="B42" s="635"/>
      <c r="C42" s="635"/>
      <c r="D42" s="635"/>
      <c r="E42" s="635"/>
      <c r="F42" s="635"/>
      <c r="G42" s="635"/>
      <c r="H42" s="635"/>
      <c r="I42" s="635"/>
      <c r="J42" s="635"/>
    </row>
  </sheetData>
  <sheetProtection formatColumns="0"/>
  <mergeCells count="9">
    <mergeCell ref="C41:J41"/>
    <mergeCell ref="D14:I14"/>
    <mergeCell ref="C10:J10"/>
    <mergeCell ref="C23:J23"/>
    <mergeCell ref="B14:C16"/>
    <mergeCell ref="C27:J27"/>
    <mergeCell ref="B31:C33"/>
    <mergeCell ref="D32:E32"/>
    <mergeCell ref="F32:G32"/>
  </mergeCells>
  <pageMargins left="0.70866141732283472" right="0.70866141732283472" top="0.74803149606299213" bottom="0.74803149606299213" header="0.31496062992125984" footer="0.31496062992125984"/>
  <pageSetup paperSize="9" scale="69" fitToHeight="0" orientation="landscape" r:id="rId1"/>
  <headerFooter scaleWithDoc="0">
    <oddHeader>&amp;R&amp;F</oddHeader>
    <oddFooter>&amp;L&amp;D &amp;T&amp;RPage &amp;P of &amp;N&amp;C&amp;1#&amp;"Calibri"&amp;10&amp;K000000Classification: Confidential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CE3F9-0EE2-48FE-9BDC-5B399181C89E}">
  <sheetPr codeName="Sheet51">
    <pageSetUpPr fitToPage="1"/>
  </sheetPr>
  <dimension ref="A1:J9"/>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52" customWidth="1"/>
    <col min="4" max="5" width="28" style="348" customWidth="1"/>
    <col min="6" max="6" width="9.7109375" style="348" customWidth="1"/>
    <col min="7" max="8" width="44.28515625" style="348" customWidth="1"/>
    <col min="9" max="9" width="40.7109375" style="348" customWidth="1"/>
    <col min="10" max="16384" width="9.140625" style="347"/>
  </cols>
  <sheetData>
    <row r="1" spans="1:10" ht="33.75" customHeight="1" x14ac:dyDescent="0.25"/>
    <row r="2" spans="1:10" ht="48" customHeight="1" x14ac:dyDescent="0.25">
      <c r="B2" s="815" t="s">
        <v>1695</v>
      </c>
      <c r="C2" s="815"/>
      <c r="D2" s="815"/>
      <c r="E2" s="815"/>
      <c r="F2" s="815"/>
      <c r="G2" s="815"/>
      <c r="H2" s="815"/>
      <c r="I2" s="815"/>
      <c r="J2" s="815"/>
    </row>
    <row r="3" spans="1:10" ht="32.25" customHeight="1" x14ac:dyDescent="0.25">
      <c r="B3" s="350" t="s">
        <v>1386</v>
      </c>
      <c r="C3" s="350" t="s">
        <v>707</v>
      </c>
      <c r="D3" s="350" t="s">
        <v>1301</v>
      </c>
      <c r="E3" s="350" t="s">
        <v>545</v>
      </c>
      <c r="F3" s="371" t="s">
        <v>546</v>
      </c>
      <c r="G3" s="350" t="s">
        <v>547</v>
      </c>
      <c r="H3" s="709" t="s">
        <v>3083</v>
      </c>
      <c r="I3" s="350" t="s">
        <v>428</v>
      </c>
      <c r="J3" s="350" t="s">
        <v>55</v>
      </c>
    </row>
    <row r="4" spans="1:10" ht="57.75" customHeight="1" x14ac:dyDescent="0.25">
      <c r="B4" s="357" t="s">
        <v>2405</v>
      </c>
      <c r="C4" s="357" t="s">
        <v>720</v>
      </c>
      <c r="D4" s="358" t="s">
        <v>1349</v>
      </c>
      <c r="E4" s="358" t="s">
        <v>2406</v>
      </c>
      <c r="F4" s="357"/>
      <c r="G4" s="358"/>
      <c r="H4" s="358"/>
      <c r="I4" s="770" t="s">
        <v>3323</v>
      </c>
      <c r="J4" s="759" t="s">
        <v>1304</v>
      </c>
    </row>
    <row r="5" spans="1:10" ht="57.75" customHeight="1" x14ac:dyDescent="0.25">
      <c r="A5" s="664"/>
      <c r="B5" s="357" t="s">
        <v>2374</v>
      </c>
      <c r="C5" s="357" t="s">
        <v>568</v>
      </c>
      <c r="D5" s="358" t="s">
        <v>2375</v>
      </c>
      <c r="E5" s="358" t="s">
        <v>729</v>
      </c>
      <c r="F5" s="357" t="s">
        <v>551</v>
      </c>
      <c r="G5" s="358" t="s">
        <v>730</v>
      </c>
      <c r="H5" s="358" t="s">
        <v>3110</v>
      </c>
      <c r="I5" s="478"/>
      <c r="J5" s="759" t="s">
        <v>1304</v>
      </c>
    </row>
    <row r="6" spans="1:10" ht="57.75" customHeight="1" x14ac:dyDescent="0.25">
      <c r="B6" s="357" t="s">
        <v>2376</v>
      </c>
      <c r="C6" s="357" t="s">
        <v>714</v>
      </c>
      <c r="D6" s="358" t="s">
        <v>2377</v>
      </c>
      <c r="E6" s="358" t="s">
        <v>731</v>
      </c>
      <c r="F6" s="357" t="s">
        <v>551</v>
      </c>
      <c r="G6" s="358" t="s">
        <v>732</v>
      </c>
      <c r="H6" s="358" t="s">
        <v>3111</v>
      </c>
      <c r="I6" s="478"/>
      <c r="J6" s="759" t="s">
        <v>1304</v>
      </c>
    </row>
    <row r="7" spans="1:10" ht="57.75" customHeight="1" x14ac:dyDescent="0.25">
      <c r="B7" s="357" t="s">
        <v>2378</v>
      </c>
      <c r="C7" s="357" t="s">
        <v>612</v>
      </c>
      <c r="D7" s="358" t="s">
        <v>2379</v>
      </c>
      <c r="E7" s="358" t="s">
        <v>733</v>
      </c>
      <c r="F7" s="357" t="s">
        <v>551</v>
      </c>
      <c r="G7" s="358" t="s">
        <v>734</v>
      </c>
      <c r="H7" s="358" t="s">
        <v>3112</v>
      </c>
      <c r="I7" s="478"/>
      <c r="J7" s="759" t="s">
        <v>1304</v>
      </c>
    </row>
    <row r="8" spans="1:10" ht="57.75" customHeight="1" x14ac:dyDescent="0.25">
      <c r="B8" s="357" t="s">
        <v>2380</v>
      </c>
      <c r="C8" s="357" t="s">
        <v>720</v>
      </c>
      <c r="D8" s="358" t="s">
        <v>2381</v>
      </c>
      <c r="E8" s="358" t="s">
        <v>735</v>
      </c>
      <c r="F8" s="357" t="s">
        <v>551</v>
      </c>
      <c r="G8" s="358" t="s">
        <v>2382</v>
      </c>
      <c r="H8" s="358" t="s">
        <v>3113</v>
      </c>
      <c r="I8" s="478"/>
      <c r="J8" s="759" t="s">
        <v>1304</v>
      </c>
    </row>
    <row r="9" spans="1:10" ht="57.75" customHeight="1" x14ac:dyDescent="0.25">
      <c r="B9" s="357" t="s">
        <v>2383</v>
      </c>
      <c r="C9" s="357" t="s">
        <v>720</v>
      </c>
      <c r="D9" s="358" t="s">
        <v>2381</v>
      </c>
      <c r="E9" s="358" t="s">
        <v>2384</v>
      </c>
      <c r="F9" s="357" t="s">
        <v>558</v>
      </c>
      <c r="G9" s="358" t="s">
        <v>2385</v>
      </c>
      <c r="H9" s="358" t="s">
        <v>3316</v>
      </c>
      <c r="I9" s="478"/>
      <c r="J9" s="759" t="s">
        <v>1304</v>
      </c>
    </row>
  </sheetData>
  <mergeCells count="1">
    <mergeCell ref="B2:J2"/>
  </mergeCells>
  <conditionalFormatting sqref="E4:G4 B5:I9">
    <cfRule type="expression" dxfId="427" priority="47">
      <formula>OR($J4="New",$J4="Updated")</formula>
    </cfRule>
  </conditionalFormatting>
  <conditionalFormatting sqref="F5:F9">
    <cfRule type="cellIs" dxfId="426" priority="27" stopIfTrue="1" operator="equal">
      <formula>"Validation"</formula>
    </cfRule>
    <cfRule type="cellIs" dxfId="425" priority="44" operator="equal">
      <formula>"Pre-populated"</formula>
    </cfRule>
  </conditionalFormatting>
  <conditionalFormatting sqref="J5:J9">
    <cfRule type="cellIs" dxfId="424" priority="45" operator="equal">
      <formula>"Updated"</formula>
    </cfRule>
    <cfRule type="cellIs" dxfId="423" priority="46" operator="equal">
      <formula>"New"</formula>
    </cfRule>
  </conditionalFormatting>
  <conditionalFormatting sqref="B4">
    <cfRule type="expression" dxfId="422" priority="16">
      <formula>OR($J4="New",$J4="Updated")</formula>
    </cfRule>
  </conditionalFormatting>
  <conditionalFormatting sqref="F4">
    <cfRule type="cellIs" dxfId="421" priority="12" stopIfTrue="1" operator="equal">
      <formula>"Validation"</formula>
    </cfRule>
    <cfRule type="cellIs" dxfId="420" priority="13" operator="equal">
      <formula>"Pre-populated"</formula>
    </cfRule>
  </conditionalFormatting>
  <conditionalFormatting sqref="J4">
    <cfRule type="cellIs" dxfId="419" priority="14" operator="equal">
      <formula>"Updated"</formula>
    </cfRule>
    <cfRule type="cellIs" dxfId="418" priority="15" operator="equal">
      <formula>"New"</formula>
    </cfRule>
  </conditionalFormatting>
  <conditionalFormatting sqref="J4">
    <cfRule type="cellIs" dxfId="417" priority="10" operator="equal">
      <formula>"Updated"</formula>
    </cfRule>
    <cfRule type="cellIs" dxfId="416" priority="11" operator="equal">
      <formula>"New"</formula>
    </cfRule>
  </conditionalFormatting>
  <conditionalFormatting sqref="F4">
    <cfRule type="cellIs" dxfId="415" priority="8" stopIfTrue="1" operator="equal">
      <formula>"Validation"</formula>
    </cfRule>
    <cfRule type="cellIs" dxfId="414" priority="9" operator="equal">
      <formula>"Pre-populated"</formula>
    </cfRule>
  </conditionalFormatting>
  <conditionalFormatting sqref="C4">
    <cfRule type="expression" dxfId="413" priority="5">
      <formula>OR($J4="New",$J4="Updated")</formula>
    </cfRule>
  </conditionalFormatting>
  <conditionalFormatting sqref="D4">
    <cfRule type="expression" dxfId="412" priority="4">
      <formula>OR($J4="New",$J4="Updated")</formula>
    </cfRule>
  </conditionalFormatting>
  <conditionalFormatting sqref="H3">
    <cfRule type="expression" dxfId="411" priority="3">
      <formula>OR($J3="New",$J3="Updated")</formula>
    </cfRule>
  </conditionalFormatting>
  <conditionalFormatting sqref="H4">
    <cfRule type="expression" dxfId="410" priority="2">
      <formula>OR($J4="New",$J4="Updated")</formula>
    </cfRule>
  </conditionalFormatting>
  <conditionalFormatting sqref="I4">
    <cfRule type="expression" dxfId="409" priority="1">
      <formula>OR($J4="New",$J4="Updated")</formula>
    </cfRule>
  </conditionalFormatting>
  <pageMargins left="0.70866141732283472" right="0.70866141732283472" top="0.74803149606299213" bottom="0.74803149606299213" header="0.31496062992125984" footer="0.31496062992125984"/>
  <pageSetup paperSize="9" scale="68"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5F51F76-4A63-49E1-A1F5-158DE1D36B99}">
          <x14:formula1>
            <xm:f>RS_ValueSource!$E$41:$E$44</xm:f>
          </x14:formula1>
          <xm:sqref>F4</xm:sqref>
        </x14:dataValidation>
        <x14:dataValidation type="list" allowBlank="1" showInputMessage="1" showErrorMessage="1" xr:uid="{E7A653C1-5F35-4CE1-8931-BE1294A607F4}">
          <x14:formula1>
            <xm:f>RS_ValueSource!$E$38:$E$40</xm:f>
          </x14:formula1>
          <xm:sqref>J4:J9</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0">
    <pageSetUpPr fitToPage="1"/>
  </sheetPr>
  <dimension ref="A1:J20"/>
  <sheetViews>
    <sheetView showGridLines="0" zoomScaleNormal="100" workbookViewId="0"/>
  </sheetViews>
  <sheetFormatPr defaultRowHeight="15" x14ac:dyDescent="0.25"/>
  <cols>
    <col min="1" max="1" width="2" style="2" customWidth="1"/>
    <col min="2" max="2" width="4.28515625" style="2" customWidth="1"/>
    <col min="3" max="3" width="49.42578125" style="2" bestFit="1" customWidth="1"/>
    <col min="4" max="9" width="18" style="2" customWidth="1"/>
    <col min="10" max="10" width="7.7109375" style="2" customWidth="1"/>
  </cols>
  <sheetData>
    <row r="1" spans="1:10" s="19" customFormat="1" ht="16.5" x14ac:dyDescent="0.3">
      <c r="A1" s="3"/>
    </row>
    <row r="2" spans="1:10" s="19" customFormat="1" ht="16.5" x14ac:dyDescent="0.3">
      <c r="A2" s="3"/>
    </row>
    <row r="3" spans="1:10" s="19" customFormat="1" ht="16.5" x14ac:dyDescent="0.3">
      <c r="A3" s="3"/>
    </row>
    <row r="4" spans="1:10" s="19" customFormat="1" ht="20.25" x14ac:dyDescent="0.35">
      <c r="A4" s="3"/>
      <c r="B4" s="199"/>
      <c r="C4" s="207" t="s">
        <v>49</v>
      </c>
      <c r="D4" s="200"/>
      <c r="E4" s="200"/>
      <c r="F4" s="200"/>
      <c r="G4" s="146"/>
      <c r="H4" s="146"/>
      <c r="I4" s="146" t="s">
        <v>73</v>
      </c>
      <c r="J4" s="269" t="str">
        <f>'010'!E8</f>
        <v>1234</v>
      </c>
    </row>
    <row r="5" spans="1:10" s="19" customFormat="1" ht="16.5" x14ac:dyDescent="0.3">
      <c r="A5" s="3"/>
      <c r="B5" s="201"/>
      <c r="C5" s="201"/>
      <c r="D5" s="202"/>
      <c r="E5" s="202"/>
      <c r="F5" s="202"/>
      <c r="G5" s="203"/>
    </row>
    <row r="6" spans="1:10" s="19" customFormat="1" ht="17.25" x14ac:dyDescent="0.3">
      <c r="A6" s="3"/>
      <c r="B6" s="201"/>
      <c r="C6" s="237" t="s">
        <v>313</v>
      </c>
      <c r="D6" s="200"/>
      <c r="E6" s="200"/>
      <c r="F6" s="200"/>
      <c r="G6" s="146"/>
      <c r="H6" s="208"/>
      <c r="I6" s="208"/>
    </row>
    <row r="7" spans="1:10" s="19" customFormat="1" ht="17.25" x14ac:dyDescent="0.3">
      <c r="A7" s="3"/>
      <c r="B7" s="201"/>
      <c r="C7" s="96"/>
      <c r="D7" s="202"/>
      <c r="E7" s="202"/>
      <c r="F7" s="202"/>
      <c r="G7" s="203"/>
      <c r="H7" s="202"/>
      <c r="I7" s="95"/>
      <c r="J7" s="95"/>
    </row>
    <row r="8" spans="1:10" s="19" customFormat="1" ht="17.25" x14ac:dyDescent="0.3">
      <c r="B8" s="201"/>
      <c r="C8" s="209" t="s">
        <v>230</v>
      </c>
      <c r="D8" s="210"/>
      <c r="E8" s="210"/>
      <c r="F8" s="210"/>
      <c r="G8" s="211"/>
      <c r="H8" s="210"/>
      <c r="I8" s="212"/>
      <c r="J8" s="2"/>
    </row>
    <row r="9" spans="1:10" s="19" customFormat="1" ht="16.5" x14ac:dyDescent="0.3">
      <c r="J9" s="2"/>
    </row>
    <row r="10" spans="1:10" s="19" customFormat="1" ht="58.5" customHeight="1" x14ac:dyDescent="0.3">
      <c r="C10" s="1073" t="s">
        <v>314</v>
      </c>
      <c r="D10" s="1074"/>
      <c r="E10" s="1074"/>
      <c r="F10" s="1074"/>
      <c r="G10" s="1074"/>
      <c r="H10" s="1074"/>
      <c r="I10" s="1075"/>
      <c r="J10" s="2"/>
    </row>
    <row r="11" spans="1:10" s="19" customFormat="1" ht="16.5" x14ac:dyDescent="0.3">
      <c r="J11" s="2"/>
    </row>
    <row r="12" spans="1:10" s="19" customFormat="1" ht="17.25" x14ac:dyDescent="0.3">
      <c r="C12" s="213" t="s">
        <v>231</v>
      </c>
      <c r="J12" s="2"/>
    </row>
    <row r="13" spans="1:10" s="19" customFormat="1" ht="17.25" x14ac:dyDescent="0.3">
      <c r="C13" s="213"/>
    </row>
    <row r="14" spans="1:10" s="2" customFormat="1" ht="15" customHeight="1" x14ac:dyDescent="0.25">
      <c r="C14" s="1138"/>
      <c r="D14" s="1020" t="s">
        <v>309</v>
      </c>
      <c r="E14" s="1020"/>
      <c r="F14" s="1020"/>
      <c r="G14" s="1020"/>
      <c r="H14" s="1020"/>
      <c r="I14" s="1020"/>
      <c r="J14" s="3"/>
    </row>
    <row r="15" spans="1:10" s="2" customFormat="1" x14ac:dyDescent="0.25">
      <c r="C15" s="1139"/>
      <c r="D15" s="229" t="s">
        <v>122</v>
      </c>
      <c r="E15" s="229" t="s">
        <v>123</v>
      </c>
      <c r="F15" s="229" t="s">
        <v>124</v>
      </c>
      <c r="G15" s="229" t="s">
        <v>125</v>
      </c>
      <c r="H15" s="229" t="s">
        <v>126</v>
      </c>
      <c r="I15" s="229" t="s">
        <v>128</v>
      </c>
      <c r="J15" s="3"/>
    </row>
    <row r="16" spans="1:10" s="2" customFormat="1" ht="27.95" customHeight="1" x14ac:dyDescent="0.25">
      <c r="C16" s="73" t="s">
        <v>310</v>
      </c>
      <c r="D16" s="270" t="s">
        <v>1933</v>
      </c>
      <c r="E16" s="270" t="s">
        <v>1936</v>
      </c>
      <c r="F16" s="270" t="s">
        <v>1939</v>
      </c>
      <c r="G16" s="270" t="s">
        <v>1942</v>
      </c>
      <c r="H16" s="270" t="s">
        <v>1945</v>
      </c>
      <c r="I16" s="270" t="s">
        <v>1948</v>
      </c>
      <c r="J16" s="3"/>
    </row>
    <row r="17" spans="3:10" s="2" customFormat="1" ht="27.95" customHeight="1" x14ac:dyDescent="0.25">
      <c r="C17" s="73" t="s">
        <v>311</v>
      </c>
      <c r="D17" s="270" t="s">
        <v>1934</v>
      </c>
      <c r="E17" s="270" t="s">
        <v>1937</v>
      </c>
      <c r="F17" s="270" t="s">
        <v>1940</v>
      </c>
      <c r="G17" s="270" t="s">
        <v>1943</v>
      </c>
      <c r="H17" s="270" t="s">
        <v>1946</v>
      </c>
      <c r="I17" s="270" t="s">
        <v>1949</v>
      </c>
      <c r="J17" s="3"/>
    </row>
    <row r="18" spans="3:10" s="2" customFormat="1" ht="27.95" customHeight="1" x14ac:dyDescent="0.25">
      <c r="C18" s="73" t="s">
        <v>312</v>
      </c>
      <c r="D18" s="270" t="s">
        <v>1935</v>
      </c>
      <c r="E18" s="270" t="s">
        <v>1938</v>
      </c>
      <c r="F18" s="270" t="s">
        <v>1941</v>
      </c>
      <c r="G18" s="270" t="s">
        <v>1944</v>
      </c>
      <c r="H18" s="270" t="s">
        <v>1947</v>
      </c>
      <c r="I18" s="270" t="s">
        <v>1950</v>
      </c>
      <c r="J18" s="3"/>
    </row>
    <row r="19" spans="3:10" s="2" customFormat="1" ht="66" customHeight="1" x14ac:dyDescent="0.25">
      <c r="C19" s="73" t="s">
        <v>315</v>
      </c>
      <c r="D19" s="504" t="s">
        <v>2313</v>
      </c>
      <c r="E19" s="504" t="s">
        <v>2313</v>
      </c>
      <c r="F19" s="504" t="s">
        <v>2313</v>
      </c>
      <c r="G19" s="504" t="s">
        <v>2313</v>
      </c>
      <c r="H19" s="504" t="s">
        <v>2313</v>
      </c>
      <c r="I19" s="504" t="s">
        <v>2313</v>
      </c>
      <c r="J19" s="3"/>
    </row>
    <row r="20" spans="3:10" s="2" customFormat="1" ht="85.5" customHeight="1" x14ac:dyDescent="0.25">
      <c r="C20" s="73" t="s">
        <v>316</v>
      </c>
      <c r="D20" s="504" t="s">
        <v>2314</v>
      </c>
      <c r="E20" s="504" t="s">
        <v>2314</v>
      </c>
      <c r="F20" s="504" t="s">
        <v>2314</v>
      </c>
      <c r="G20" s="504" t="s">
        <v>2314</v>
      </c>
      <c r="H20" s="504" t="s">
        <v>2314</v>
      </c>
      <c r="I20" s="504" t="s">
        <v>3260</v>
      </c>
      <c r="J20" s="3"/>
    </row>
  </sheetData>
  <sheetProtection formatColumns="0"/>
  <mergeCells count="3">
    <mergeCell ref="D14:I14"/>
    <mergeCell ref="C10:I10"/>
    <mergeCell ref="C14:C15"/>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&amp;N&amp;C&amp;1#&amp;"Calibri"&amp;10&amp;K000000Classification: Confidential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3">
    <pageSetUpPr fitToPage="1"/>
  </sheetPr>
  <dimension ref="B1:I4"/>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2" width="11.85546875" style="352" customWidth="1"/>
    <col min="3" max="3" width="29" style="352" customWidth="1"/>
    <col min="4" max="5" width="28" style="348" customWidth="1"/>
    <col min="6" max="6" width="9.7109375" style="348" customWidth="1"/>
    <col min="7" max="7" width="44.28515625" style="348" customWidth="1"/>
    <col min="8" max="8" width="40.7109375" style="348" customWidth="1"/>
    <col min="9" max="16384" width="9.140625" style="347"/>
  </cols>
  <sheetData>
    <row r="1" spans="2:9" ht="29.25" customHeight="1" x14ac:dyDescent="0.25"/>
    <row r="2" spans="2:9" ht="48" customHeight="1" x14ac:dyDescent="0.25">
      <c r="B2" s="815" t="s">
        <v>1278</v>
      </c>
      <c r="C2" s="815"/>
      <c r="D2" s="815"/>
      <c r="E2" s="815"/>
      <c r="F2" s="815"/>
      <c r="G2" s="815"/>
      <c r="H2" s="815"/>
      <c r="I2" s="815"/>
    </row>
    <row r="3" spans="2:9" ht="32.25" customHeight="1" x14ac:dyDescent="0.25">
      <c r="B3" s="350" t="s">
        <v>1386</v>
      </c>
      <c r="C3" s="350" t="s">
        <v>707</v>
      </c>
      <c r="D3" s="350" t="s">
        <v>1301</v>
      </c>
      <c r="E3" s="350" t="s">
        <v>545</v>
      </c>
      <c r="F3" s="371" t="s">
        <v>546</v>
      </c>
      <c r="G3" s="350" t="s">
        <v>547</v>
      </c>
      <c r="H3" s="350" t="s">
        <v>428</v>
      </c>
      <c r="I3" s="350" t="s">
        <v>55</v>
      </c>
    </row>
    <row r="4" spans="2:9" ht="57.75" customHeight="1" x14ac:dyDescent="0.25">
      <c r="B4" s="357" t="s">
        <v>1774</v>
      </c>
      <c r="C4" s="477" t="s">
        <v>1775</v>
      </c>
      <c r="D4" s="358" t="s">
        <v>1194</v>
      </c>
      <c r="E4" s="358" t="s">
        <v>1193</v>
      </c>
      <c r="F4" s="357" t="s">
        <v>558</v>
      </c>
      <c r="G4" s="358" t="s">
        <v>1195</v>
      </c>
      <c r="H4" s="478"/>
      <c r="I4" s="490" t="s">
        <v>1304</v>
      </c>
    </row>
  </sheetData>
  <mergeCells count="1">
    <mergeCell ref="B2:I2"/>
  </mergeCells>
  <conditionalFormatting sqref="B4:H4">
    <cfRule type="expression" dxfId="408" priority="8">
      <formula>OR($I4="New",$I4="Updated")</formula>
    </cfRule>
  </conditionalFormatting>
  <conditionalFormatting sqref="F4">
    <cfRule type="cellIs" dxfId="407" priority="4" stopIfTrue="1" operator="equal">
      <formula>"Validation"</formula>
    </cfRule>
    <cfRule type="cellIs" dxfId="406" priority="5" operator="equal">
      <formula>"Pre-populated"</formula>
    </cfRule>
  </conditionalFormatting>
  <conditionalFormatting sqref="I4">
    <cfRule type="cellIs" dxfId="405" priority="6" operator="equal">
      <formula>"Updated"</formula>
    </cfRule>
    <cfRule type="cellIs" dxfId="404" priority="7" operator="equal">
      <formula>"New"</formula>
    </cfRule>
  </conditionalFormatting>
  <pageMargins left="0.70866141732283472" right="0.70866141732283472" top="0.74803149606299213" bottom="0.74803149606299213" header="0.31496062992125984" footer="0.31496062992125984"/>
  <pageSetup paperSize="9" scale="62"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1F98A9A-1E05-4FF5-BD3A-710E05191D6F}">
          <x14:formula1>
            <xm:f>RS_ValueSource!$E$41:$E$44</xm:f>
          </x14:formula1>
          <xm:sqref>F4</xm:sqref>
        </x14:dataValidation>
        <x14:dataValidation type="list" allowBlank="1" showInputMessage="1" showErrorMessage="1" xr:uid="{9F4ACE0A-D54D-4F61-A96A-5701A1BA0377}">
          <x14:formula1>
            <xm:f>RS_ValueSource!$E$38:$E$40</xm:f>
          </x14:formula1>
          <xm:sqref>I4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pageSetUpPr fitToPage="1"/>
  </sheetPr>
  <dimension ref="A1:L48"/>
  <sheetViews>
    <sheetView showGridLines="0" zoomScaleNormal="100" zoomScaleSheetLayoutView="100" workbookViewId="0"/>
  </sheetViews>
  <sheetFormatPr defaultRowHeight="15" x14ac:dyDescent="0.25"/>
  <cols>
    <col min="1" max="1" width="2" style="2" customWidth="1"/>
    <col min="2" max="3" width="4.28515625" style="2" customWidth="1"/>
    <col min="4" max="4" width="49.42578125" style="2" bestFit="1" customWidth="1"/>
    <col min="5" max="6" width="25.28515625" style="2" customWidth="1"/>
    <col min="11" max="11" width="34.140625" style="2" bestFit="1" customWidth="1"/>
    <col min="12" max="12" width="7.7109375" style="2" customWidth="1"/>
  </cols>
  <sheetData>
    <row r="1" spans="1:12" s="19" customFormat="1" ht="16.5" x14ac:dyDescent="0.3">
      <c r="A1" s="3"/>
    </row>
    <row r="2" spans="1:12" s="19" customFormat="1" ht="16.5" x14ac:dyDescent="0.3">
      <c r="A2" s="3"/>
    </row>
    <row r="3" spans="1:12" s="19" customFormat="1" ht="16.5" x14ac:dyDescent="0.3">
      <c r="A3" s="3"/>
    </row>
    <row r="4" spans="1:12" s="19" customFormat="1" ht="20.25" x14ac:dyDescent="0.35">
      <c r="A4" s="3"/>
      <c r="B4" s="199"/>
      <c r="C4" s="207" t="s">
        <v>49</v>
      </c>
      <c r="D4" s="207"/>
      <c r="E4" s="200"/>
      <c r="F4" s="200"/>
      <c r="G4" s="200"/>
      <c r="H4" s="146"/>
      <c r="I4" s="208"/>
      <c r="J4" s="208"/>
      <c r="K4" s="146" t="s">
        <v>73</v>
      </c>
      <c r="L4" s="147" t="str">
        <f>'010'!E8</f>
        <v>1234</v>
      </c>
    </row>
    <row r="5" spans="1:12" s="19" customFormat="1" ht="16.5" x14ac:dyDescent="0.3">
      <c r="A5" s="3"/>
      <c r="B5" s="201"/>
      <c r="C5" s="201"/>
      <c r="D5" s="201"/>
      <c r="E5" s="202"/>
      <c r="F5" s="202"/>
      <c r="G5" s="202"/>
      <c r="H5" s="203"/>
    </row>
    <row r="6" spans="1:12" s="19" customFormat="1" ht="17.25" x14ac:dyDescent="0.3">
      <c r="A6" s="3"/>
      <c r="B6" s="201"/>
      <c r="C6" s="437" t="s">
        <v>317</v>
      </c>
      <c r="D6" s="237"/>
      <c r="E6" s="200"/>
      <c r="F6" s="200"/>
      <c r="G6" s="200"/>
      <c r="H6" s="146"/>
      <c r="I6" s="208"/>
      <c r="J6" s="208"/>
      <c r="K6" s="208"/>
    </row>
    <row r="7" spans="1:12" s="19" customFormat="1" ht="17.25" x14ac:dyDescent="0.3">
      <c r="A7" s="3"/>
      <c r="B7" s="201"/>
      <c r="C7" s="201"/>
      <c r="D7" s="96"/>
      <c r="E7" s="202"/>
      <c r="F7" s="202"/>
      <c r="G7" s="202"/>
      <c r="H7" s="203"/>
      <c r="I7" s="202"/>
      <c r="J7" s="95"/>
      <c r="K7" s="95"/>
      <c r="L7" s="95"/>
    </row>
    <row r="8" spans="1:12" s="19" customFormat="1" ht="17.25" x14ac:dyDescent="0.3">
      <c r="B8" s="201"/>
      <c r="C8" s="209" t="s">
        <v>230</v>
      </c>
      <c r="D8" s="209"/>
      <c r="E8" s="210"/>
      <c r="F8" s="210"/>
      <c r="G8" s="210"/>
      <c r="H8" s="211"/>
      <c r="I8" s="210"/>
      <c r="J8" s="212"/>
      <c r="K8" s="212"/>
      <c r="L8" s="212"/>
    </row>
    <row r="9" spans="1:12" s="19" customFormat="1" ht="16.5" x14ac:dyDescent="0.3"/>
    <row r="10" spans="1:12" s="19" customFormat="1" ht="255" customHeight="1" x14ac:dyDescent="0.3">
      <c r="C10" s="1140" t="s">
        <v>3497</v>
      </c>
      <c r="D10" s="1141"/>
      <c r="E10" s="1141"/>
      <c r="F10" s="1141"/>
      <c r="G10" s="1141"/>
      <c r="H10" s="1141"/>
      <c r="I10" s="1141"/>
      <c r="J10" s="1141"/>
      <c r="K10" s="1142"/>
      <c r="L10" s="230"/>
    </row>
    <row r="11" spans="1:12" s="19" customFormat="1" ht="16.5" x14ac:dyDescent="0.3"/>
    <row r="12" spans="1:12" s="19" customFormat="1" ht="17.25" x14ac:dyDescent="0.3">
      <c r="C12" s="213" t="s">
        <v>231</v>
      </c>
      <c r="D12" s="213"/>
    </row>
    <row r="13" spans="1:12" x14ac:dyDescent="0.25">
      <c r="C13" s="1122"/>
      <c r="D13" s="1123"/>
      <c r="E13" s="373" t="s">
        <v>88</v>
      </c>
      <c r="F13" s="373" t="s">
        <v>89</v>
      </c>
    </row>
    <row r="14" spans="1:12" x14ac:dyDescent="0.25">
      <c r="C14" s="1126"/>
      <c r="D14" s="1127"/>
      <c r="E14" s="375" t="s">
        <v>318</v>
      </c>
      <c r="F14" s="253" t="s">
        <v>319</v>
      </c>
      <c r="I14" s="2"/>
    </row>
    <row r="15" spans="1:12" ht="25.5" customHeight="1" x14ac:dyDescent="0.25">
      <c r="C15" s="205">
        <v>1</v>
      </c>
      <c r="D15" s="76" t="s">
        <v>320</v>
      </c>
      <c r="E15" s="540">
        <v>0</v>
      </c>
      <c r="F15" s="1143"/>
      <c r="I15" s="2"/>
    </row>
    <row r="16" spans="1:12" ht="25.5" customHeight="1" x14ac:dyDescent="0.25">
      <c r="C16" s="205">
        <v>2</v>
      </c>
      <c r="D16" s="73" t="s">
        <v>321</v>
      </c>
      <c r="E16" s="725">
        <v>99.5</v>
      </c>
      <c r="F16" s="1144"/>
      <c r="I16" s="2"/>
    </row>
    <row r="17" spans="2:12" ht="25.5" customHeight="1" x14ac:dyDescent="0.25">
      <c r="C17" s="205">
        <v>3</v>
      </c>
      <c r="D17" s="73" t="s">
        <v>322</v>
      </c>
      <c r="E17" s="726">
        <v>0.95</v>
      </c>
      <c r="F17" s="1144"/>
      <c r="I17" s="2"/>
    </row>
    <row r="18" spans="2:12" ht="35.25" customHeight="1" x14ac:dyDescent="0.25">
      <c r="C18" s="205">
        <v>4</v>
      </c>
      <c r="D18" s="73" t="s">
        <v>323</v>
      </c>
      <c r="E18" s="542" t="s">
        <v>2218</v>
      </c>
      <c r="F18" s="1145"/>
    </row>
    <row r="19" spans="2:12" ht="25.5" customHeight="1" x14ac:dyDescent="0.25">
      <c r="C19" s="205">
        <v>5</v>
      </c>
      <c r="D19" s="76" t="s">
        <v>324</v>
      </c>
      <c r="E19" s="542">
        <f>IFERROR((FLOOR(E$15*E$16/100+NORMSINV((E17+1)/2)*((E$15*E$16/100)*(1-E$16/100))^0.5+0.5,1)),0)</f>
        <v>0</v>
      </c>
      <c r="F19" s="268">
        <v>0</v>
      </c>
    </row>
    <row r="20" spans="2:12" ht="25.5" customHeight="1" x14ac:dyDescent="0.25">
      <c r="C20" s="205">
        <v>6</v>
      </c>
      <c r="D20" s="76" t="s">
        <v>325</v>
      </c>
      <c r="E20" s="542">
        <f>IFERROR((CEILING(E$15*E$16/100-NORMSINV((E17+1)/2)*((E$15*E$16/100)*(1-E$16/100))^0.5+0.5,1)),0)</f>
        <v>1</v>
      </c>
      <c r="F20" s="268">
        <v>0</v>
      </c>
    </row>
    <row r="22" spans="2:12" s="19" customFormat="1" ht="17.25" x14ac:dyDescent="0.3">
      <c r="B22" s="201"/>
      <c r="C22" s="201"/>
      <c r="D22" s="209" t="s">
        <v>241</v>
      </c>
      <c r="E22" s="210"/>
      <c r="F22" s="210"/>
      <c r="G22" s="210"/>
      <c r="H22" s="211"/>
      <c r="I22" s="210"/>
      <c r="J22" s="212"/>
      <c r="K22" s="212"/>
      <c r="L22" s="212"/>
    </row>
    <row r="23" spans="2:12" s="19" customFormat="1" ht="16.5" x14ac:dyDescent="0.3"/>
    <row r="24" spans="2:12" s="19" customFormat="1" ht="50.25" customHeight="1" x14ac:dyDescent="0.3">
      <c r="D24" s="1104" t="s">
        <v>2344</v>
      </c>
      <c r="E24" s="970"/>
      <c r="F24" s="970"/>
      <c r="G24" s="970"/>
      <c r="H24" s="970"/>
      <c r="I24" s="970"/>
      <c r="J24" s="970"/>
      <c r="K24" s="970"/>
      <c r="L24" s="243"/>
    </row>
    <row r="25" spans="2:12" s="19" customFormat="1" ht="16.5" x14ac:dyDescent="0.3"/>
    <row r="26" spans="2:12" s="19" customFormat="1" ht="17.25" x14ac:dyDescent="0.3">
      <c r="D26" s="213" t="s">
        <v>231</v>
      </c>
    </row>
    <row r="27" spans="2:12" x14ac:dyDescent="0.25">
      <c r="C27" s="1122"/>
      <c r="D27" s="1123"/>
      <c r="E27" s="373" t="s">
        <v>99</v>
      </c>
      <c r="F27" s="373" t="s">
        <v>100</v>
      </c>
    </row>
    <row r="28" spans="2:12" x14ac:dyDescent="0.25">
      <c r="C28" s="1126"/>
      <c r="D28" s="1127"/>
      <c r="E28" s="369" t="s">
        <v>326</v>
      </c>
      <c r="F28" s="368" t="s">
        <v>189</v>
      </c>
    </row>
    <row r="29" spans="2:12" ht="28.5" x14ac:dyDescent="0.25">
      <c r="C29" s="205">
        <v>1</v>
      </c>
      <c r="D29" s="376" t="s">
        <v>327</v>
      </c>
      <c r="E29" s="186" t="s">
        <v>2431</v>
      </c>
      <c r="F29" s="186" t="s">
        <v>2213</v>
      </c>
    </row>
    <row r="31" spans="2:12" s="19" customFormat="1" ht="17.25" x14ac:dyDescent="0.3">
      <c r="B31" s="201"/>
      <c r="C31" s="201"/>
      <c r="D31" s="209" t="s">
        <v>250</v>
      </c>
      <c r="E31" s="210"/>
      <c r="F31" s="210"/>
      <c r="G31" s="210"/>
      <c r="H31" s="211"/>
      <c r="I31" s="210"/>
      <c r="J31" s="212"/>
      <c r="K31" s="212"/>
      <c r="L31" s="212"/>
    </row>
    <row r="32" spans="2:12" s="19" customFormat="1" ht="16.5" x14ac:dyDescent="0.3"/>
    <row r="33" spans="3:12" s="187" customFormat="1" ht="167.25" customHeight="1" x14ac:dyDescent="0.2">
      <c r="C33" s="1140" t="s">
        <v>1969</v>
      </c>
      <c r="D33" s="1141"/>
      <c r="E33" s="1141"/>
      <c r="F33" s="1141"/>
      <c r="G33" s="1141"/>
      <c r="H33" s="1141"/>
      <c r="I33" s="1141"/>
      <c r="J33" s="1141"/>
      <c r="K33" s="1142"/>
      <c r="L33" s="272"/>
    </row>
    <row r="34" spans="3:12" s="19" customFormat="1" ht="16.5" x14ac:dyDescent="0.3"/>
    <row r="35" spans="3:12" s="19" customFormat="1" ht="17.25" x14ac:dyDescent="0.3">
      <c r="D35" s="213" t="s">
        <v>231</v>
      </c>
    </row>
    <row r="37" spans="3:12" ht="15" customHeight="1" x14ac:dyDescent="0.25">
      <c r="C37" s="1146" t="s">
        <v>328</v>
      </c>
      <c r="D37" s="1147"/>
      <c r="E37" s="1109" t="s">
        <v>329</v>
      </c>
      <c r="F37" s="1020"/>
    </row>
    <row r="38" spans="3:12" ht="15" customHeight="1" x14ac:dyDescent="0.25">
      <c r="C38" s="1148"/>
      <c r="D38" s="1149"/>
      <c r="E38" s="373" t="s">
        <v>101</v>
      </c>
      <c r="F38" s="373" t="s">
        <v>102</v>
      </c>
    </row>
    <row r="39" spans="3:12" x14ac:dyDescent="0.25">
      <c r="C39" s="1150"/>
      <c r="D39" s="1151"/>
      <c r="E39" s="374" t="s">
        <v>326</v>
      </c>
      <c r="F39" s="229" t="s">
        <v>189</v>
      </c>
    </row>
    <row r="40" spans="3:12" ht="23.25" customHeight="1" x14ac:dyDescent="0.25">
      <c r="C40" s="205">
        <v>1</v>
      </c>
      <c r="D40" s="76" t="s">
        <v>282</v>
      </c>
      <c r="E40" s="268">
        <v>0</v>
      </c>
      <c r="F40" s="268">
        <v>0</v>
      </c>
    </row>
    <row r="41" spans="3:12" ht="23.25" customHeight="1" x14ac:dyDescent="0.25">
      <c r="C41" s="205">
        <v>2</v>
      </c>
      <c r="D41" s="73" t="s">
        <v>330</v>
      </c>
      <c r="E41" s="268">
        <v>0</v>
      </c>
      <c r="F41" s="268">
        <v>0</v>
      </c>
    </row>
    <row r="42" spans="3:12" ht="23.25" customHeight="1" x14ac:dyDescent="0.25">
      <c r="C42" s="205">
        <v>3</v>
      </c>
      <c r="D42" s="73" t="s">
        <v>331</v>
      </c>
      <c r="E42" s="268">
        <v>0</v>
      </c>
      <c r="F42" s="268">
        <v>0</v>
      </c>
    </row>
    <row r="43" spans="3:12" ht="23.25" customHeight="1" x14ac:dyDescent="0.25">
      <c r="C43" s="205">
        <v>4</v>
      </c>
      <c r="D43" s="76" t="s">
        <v>285</v>
      </c>
      <c r="E43" s="268">
        <v>0</v>
      </c>
      <c r="F43" s="268">
        <v>0</v>
      </c>
    </row>
    <row r="44" spans="3:12" ht="23.25" customHeight="1" x14ac:dyDescent="0.25">
      <c r="C44" s="205">
        <v>5</v>
      </c>
      <c r="D44" s="73" t="s">
        <v>332</v>
      </c>
      <c r="E44" s="268">
        <v>0</v>
      </c>
      <c r="F44" s="268">
        <v>0</v>
      </c>
    </row>
    <row r="45" spans="3:12" ht="23.25" customHeight="1" x14ac:dyDescent="0.25">
      <c r="C45" s="205">
        <v>6</v>
      </c>
      <c r="D45" s="73" t="s">
        <v>333</v>
      </c>
      <c r="E45" s="268">
        <v>0</v>
      </c>
      <c r="F45" s="268">
        <v>0</v>
      </c>
    </row>
    <row r="46" spans="3:12" ht="23.25" customHeight="1" x14ac:dyDescent="0.25">
      <c r="C46" s="205">
        <v>7</v>
      </c>
      <c r="D46" s="76" t="s">
        <v>286</v>
      </c>
      <c r="E46" s="268">
        <v>0</v>
      </c>
      <c r="F46" s="268">
        <v>0</v>
      </c>
    </row>
    <row r="47" spans="3:12" ht="23.25" customHeight="1" x14ac:dyDescent="0.25">
      <c r="C47" s="205">
        <v>8</v>
      </c>
      <c r="D47" s="76" t="s">
        <v>278</v>
      </c>
      <c r="E47" s="268">
        <v>0</v>
      </c>
      <c r="F47" s="268">
        <v>0</v>
      </c>
    </row>
    <row r="48" spans="3:12" ht="23.25" customHeight="1" x14ac:dyDescent="0.25">
      <c r="C48" s="205">
        <v>9</v>
      </c>
      <c r="D48" s="76" t="s">
        <v>334</v>
      </c>
      <c r="E48" s="268">
        <v>0</v>
      </c>
      <c r="F48" s="268">
        <v>0</v>
      </c>
    </row>
  </sheetData>
  <sheetProtection formatColumns="0"/>
  <mergeCells count="8">
    <mergeCell ref="C10:K10"/>
    <mergeCell ref="C27:D28"/>
    <mergeCell ref="E37:F37"/>
    <mergeCell ref="F15:F18"/>
    <mergeCell ref="D24:K24"/>
    <mergeCell ref="C13:D14"/>
    <mergeCell ref="C37:D39"/>
    <mergeCell ref="C33:K33"/>
  </mergeCells>
  <pageMargins left="0.70866141732283472" right="0.70866141732283472" top="0.74803149606299213" bottom="0.74803149606299213" header="0.31496062992125984" footer="0.31496062992125984"/>
  <pageSetup paperSize="9" scale="61" fitToHeight="0" orientation="landscape" r:id="rId1"/>
  <headerFooter scaleWithDoc="0">
    <oddHeader>&amp;R&amp;F</oddHeader>
    <oddFooter>&amp;L&amp;D &amp;T&amp;RPage &amp;P of &amp;N&amp;C&amp;1#&amp;"Calibri"&amp;10&amp;K000000Classification: Confidential</oddFooter>
  </headerFooter>
  <rowBreaks count="1" manualBreakCount="1">
    <brk id="21" max="14"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2">
    <pageSetUpPr fitToPage="1"/>
  </sheetPr>
  <dimension ref="A1:J37"/>
  <sheetViews>
    <sheetView showGridLines="0" zoomScaleNormal="100" workbookViewId="0"/>
  </sheetViews>
  <sheetFormatPr defaultColWidth="21.42578125" defaultRowHeight="15" x14ac:dyDescent="0.25"/>
  <cols>
    <col min="1" max="1" width="1.5703125" style="2" customWidth="1"/>
    <col min="2" max="2" width="4.28515625" style="2" customWidth="1"/>
    <col min="3" max="3" width="29.28515625" style="2" customWidth="1"/>
    <col min="4" max="4" width="33.7109375" customWidth="1"/>
    <col min="5" max="5" width="33.5703125" customWidth="1"/>
    <col min="9" max="9" width="12.28515625" style="2" customWidth="1"/>
    <col min="10" max="10" width="7.7109375" style="2" customWidth="1"/>
  </cols>
  <sheetData>
    <row r="1" spans="1:10" s="19" customFormat="1" ht="16.5" x14ac:dyDescent="0.3">
      <c r="A1" s="3"/>
    </row>
    <row r="2" spans="1:10" s="19" customFormat="1" ht="16.5" x14ac:dyDescent="0.3">
      <c r="A2" s="3"/>
    </row>
    <row r="3" spans="1:10" s="19" customFormat="1" ht="16.5" x14ac:dyDescent="0.3">
      <c r="A3" s="3"/>
    </row>
    <row r="4" spans="1:10" s="19" customFormat="1" ht="20.25" x14ac:dyDescent="0.35">
      <c r="A4" s="3"/>
      <c r="B4" s="199"/>
      <c r="C4" s="207" t="s">
        <v>49</v>
      </c>
      <c r="D4" s="200"/>
      <c r="E4" s="200"/>
      <c r="F4" s="200"/>
      <c r="G4" s="208"/>
      <c r="H4" s="208"/>
      <c r="I4" s="146" t="s">
        <v>73</v>
      </c>
      <c r="J4" s="147" t="str">
        <f>'010'!E8</f>
        <v>1234</v>
      </c>
    </row>
    <row r="5" spans="1:10" s="19" customFormat="1" ht="16.5" x14ac:dyDescent="0.3">
      <c r="A5" s="3"/>
      <c r="B5" s="201"/>
      <c r="C5" s="201"/>
      <c r="D5" s="202"/>
      <c r="E5" s="202"/>
      <c r="F5" s="202"/>
    </row>
    <row r="6" spans="1:10" s="19" customFormat="1" ht="17.25" x14ac:dyDescent="0.3">
      <c r="A6" s="3"/>
      <c r="B6" s="201"/>
      <c r="C6" s="237" t="s">
        <v>335</v>
      </c>
      <c r="D6" s="200"/>
      <c r="E6" s="200"/>
      <c r="F6" s="200"/>
      <c r="G6" s="208"/>
      <c r="H6" s="208"/>
      <c r="I6" s="208"/>
    </row>
    <row r="7" spans="1:10" s="19" customFormat="1" ht="17.25" x14ac:dyDescent="0.3">
      <c r="A7" s="3"/>
      <c r="B7" s="201"/>
      <c r="C7" s="96"/>
      <c r="D7" s="202"/>
      <c r="E7" s="202"/>
      <c r="F7" s="202"/>
      <c r="G7" s="203"/>
      <c r="H7" s="202"/>
      <c r="I7" s="95"/>
      <c r="J7" s="95"/>
    </row>
    <row r="8" spans="1:10" s="19" customFormat="1" ht="17.25" x14ac:dyDescent="0.3">
      <c r="B8" s="201"/>
      <c r="C8" s="209" t="s">
        <v>230</v>
      </c>
      <c r="D8" s="210"/>
      <c r="E8" s="210"/>
      <c r="F8" s="210"/>
      <c r="G8" s="211"/>
      <c r="H8" s="210"/>
      <c r="I8" s="212"/>
      <c r="J8" s="212"/>
    </row>
    <row r="9" spans="1:10" s="19" customFormat="1" ht="16.5" x14ac:dyDescent="0.3"/>
    <row r="10" spans="1:10" s="19" customFormat="1" ht="66.75" customHeight="1" x14ac:dyDescent="0.3">
      <c r="C10" s="1155" t="s">
        <v>336</v>
      </c>
      <c r="D10" s="1026"/>
      <c r="E10" s="1026"/>
      <c r="F10" s="1026"/>
      <c r="G10" s="1026"/>
      <c r="H10" s="1026"/>
      <c r="I10" s="1056"/>
    </row>
    <row r="11" spans="1:10" s="19" customFormat="1" ht="16.5" x14ac:dyDescent="0.3"/>
    <row r="12" spans="1:10" s="19" customFormat="1" ht="17.25" x14ac:dyDescent="0.3">
      <c r="C12" s="213" t="s">
        <v>231</v>
      </c>
    </row>
    <row r="14" spans="1:10" ht="27" customHeight="1" x14ac:dyDescent="0.25">
      <c r="C14" s="228"/>
      <c r="D14" s="228" t="s">
        <v>189</v>
      </c>
      <c r="E14" s="228" t="s">
        <v>98</v>
      </c>
    </row>
    <row r="15" spans="1:10" ht="30.75" customHeight="1" x14ac:dyDescent="0.25">
      <c r="C15" s="494" t="s">
        <v>327</v>
      </c>
      <c r="D15" s="261" t="s">
        <v>1958</v>
      </c>
      <c r="E15" s="468"/>
    </row>
    <row r="16" spans="1:10" x14ac:dyDescent="0.25">
      <c r="C16" s="1153"/>
      <c r="D16" s="1154"/>
      <c r="E16" s="1154"/>
    </row>
    <row r="17" spans="2:10" ht="30.75" customHeight="1" x14ac:dyDescent="0.25">
      <c r="C17" s="183" t="s">
        <v>337</v>
      </c>
      <c r="D17" s="271" t="s">
        <v>2261</v>
      </c>
      <c r="E17" s="287" t="s">
        <v>2315</v>
      </c>
    </row>
    <row r="18" spans="2:10" ht="30.75" customHeight="1" x14ac:dyDescent="0.25">
      <c r="C18" s="183" t="s">
        <v>338</v>
      </c>
      <c r="D18" s="271" t="s">
        <v>2262</v>
      </c>
      <c r="E18" s="287" t="s">
        <v>2316</v>
      </c>
    </row>
    <row r="20" spans="2:10" s="19" customFormat="1" ht="17.25" x14ac:dyDescent="0.3">
      <c r="B20" s="201"/>
      <c r="C20" s="209" t="s">
        <v>241</v>
      </c>
      <c r="D20" s="210"/>
      <c r="E20" s="210"/>
      <c r="F20" s="210"/>
      <c r="G20" s="211"/>
      <c r="H20" s="210"/>
      <c r="I20" s="212"/>
      <c r="J20" s="212"/>
    </row>
    <row r="21" spans="2:10" s="19" customFormat="1" ht="16.5" x14ac:dyDescent="0.3">
      <c r="I21" s="2"/>
      <c r="J21" s="2"/>
    </row>
    <row r="22" spans="2:10" s="19" customFormat="1" ht="48.75" customHeight="1" x14ac:dyDescent="0.3">
      <c r="C22" s="1155" t="s">
        <v>339</v>
      </c>
      <c r="D22" s="1026"/>
      <c r="E22" s="1026"/>
      <c r="F22" s="1026"/>
      <c r="G22" s="1026"/>
      <c r="H22" s="1026"/>
      <c r="I22" s="1056"/>
      <c r="J22" s="2"/>
    </row>
    <row r="23" spans="2:10" s="19" customFormat="1" ht="16.5" x14ac:dyDescent="0.3">
      <c r="I23" s="2"/>
      <c r="J23" s="2"/>
    </row>
    <row r="24" spans="2:10" s="19" customFormat="1" ht="17.25" x14ac:dyDescent="0.3">
      <c r="C24" s="213" t="s">
        <v>231</v>
      </c>
    </row>
    <row r="26" spans="2:10" ht="24.75" customHeight="1" x14ac:dyDescent="0.25">
      <c r="C26" s="273"/>
      <c r="D26" s="214" t="s">
        <v>326</v>
      </c>
      <c r="E26" s="214" t="s">
        <v>189</v>
      </c>
    </row>
    <row r="27" spans="2:10" ht="69" customHeight="1" x14ac:dyDescent="0.25">
      <c r="C27" s="172" t="s">
        <v>340</v>
      </c>
      <c r="D27" s="112" t="s">
        <v>1951</v>
      </c>
      <c r="E27" s="112" t="s">
        <v>1952</v>
      </c>
    </row>
    <row r="28" spans="2:10" ht="25.5" customHeight="1" x14ac:dyDescent="0.25">
      <c r="C28" s="274"/>
      <c r="D28" s="1152" t="s">
        <v>341</v>
      </c>
      <c r="E28" s="1152"/>
    </row>
    <row r="29" spans="2:10" ht="32.25" customHeight="1" x14ac:dyDescent="0.25">
      <c r="C29" s="275" t="s">
        <v>282</v>
      </c>
      <c r="D29" s="112" t="s">
        <v>2220</v>
      </c>
      <c r="E29" s="112" t="s">
        <v>2221</v>
      </c>
    </row>
    <row r="30" spans="2:10" ht="32.25" customHeight="1" x14ac:dyDescent="0.25">
      <c r="C30" s="276" t="s">
        <v>342</v>
      </c>
      <c r="D30" s="112" t="s">
        <v>2219</v>
      </c>
      <c r="E30" s="112" t="s">
        <v>2222</v>
      </c>
    </row>
    <row r="31" spans="2:10" ht="32.25" customHeight="1" x14ac:dyDescent="0.25">
      <c r="C31" s="276" t="s">
        <v>284</v>
      </c>
      <c r="D31" s="112" t="s">
        <v>2224</v>
      </c>
      <c r="E31" s="112" t="s">
        <v>2223</v>
      </c>
    </row>
    <row r="32" spans="2:10" ht="32.25" customHeight="1" x14ac:dyDescent="0.25">
      <c r="C32" s="183" t="s">
        <v>285</v>
      </c>
      <c r="D32" s="112" t="s">
        <v>2225</v>
      </c>
      <c r="E32" s="112" t="s">
        <v>2226</v>
      </c>
    </row>
    <row r="33" spans="3:5" ht="32.25" customHeight="1" x14ac:dyDescent="0.25">
      <c r="C33" s="276" t="s">
        <v>343</v>
      </c>
      <c r="D33" s="112" t="s">
        <v>2227</v>
      </c>
      <c r="E33" s="112" t="s">
        <v>2228</v>
      </c>
    </row>
    <row r="34" spans="3:5" ht="32.25" customHeight="1" x14ac:dyDescent="0.25">
      <c r="C34" s="276" t="s">
        <v>344</v>
      </c>
      <c r="D34" s="112" t="s">
        <v>2229</v>
      </c>
      <c r="E34" s="112" t="s">
        <v>2230</v>
      </c>
    </row>
    <row r="35" spans="3:5" ht="32.25" customHeight="1" x14ac:dyDescent="0.25">
      <c r="C35" s="183" t="s">
        <v>286</v>
      </c>
      <c r="D35" s="112" t="s">
        <v>2231</v>
      </c>
      <c r="E35" s="112" t="s">
        <v>2232</v>
      </c>
    </row>
    <row r="36" spans="3:5" ht="32.25" customHeight="1" x14ac:dyDescent="0.25">
      <c r="C36" s="183" t="s">
        <v>278</v>
      </c>
      <c r="D36" s="112" t="s">
        <v>2233</v>
      </c>
      <c r="E36" s="112" t="s">
        <v>2234</v>
      </c>
    </row>
    <row r="37" spans="3:5" ht="81" customHeight="1" x14ac:dyDescent="0.25">
      <c r="C37" s="183" t="s">
        <v>93</v>
      </c>
      <c r="D37" s="112" t="s">
        <v>2235</v>
      </c>
      <c r="E37" s="112" t="s">
        <v>2236</v>
      </c>
    </row>
  </sheetData>
  <sheetProtection formatColumns="0"/>
  <mergeCells count="4">
    <mergeCell ref="D28:E28"/>
    <mergeCell ref="C16:E16"/>
    <mergeCell ref="C22:I22"/>
    <mergeCell ref="C10:I10"/>
  </mergeCells>
  <pageMargins left="0.70866141732283472" right="0.70866141732283472" top="0.74803149606299213" bottom="0.74803149606299213" header="0.31496062992125984" footer="0.31496062992125984"/>
  <pageSetup paperSize="9" scale="47" fitToHeight="0" orientation="portrait" r:id="rId1"/>
  <headerFooter scaleWithDoc="0">
    <oddHeader>&amp;R&amp;F</oddHeader>
    <oddFooter>&amp;L&amp;D &amp;T&amp;RPage &amp;P of &amp;N&amp;C&amp;1#&amp;"Calibri"&amp;10&amp;K000000Classification: Confidential</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pageSetUpPr fitToPage="1"/>
  </sheetPr>
  <dimension ref="A1:J51"/>
  <sheetViews>
    <sheetView showGridLines="0" zoomScaleNormal="100" zoomScaleSheetLayoutView="100" workbookViewId="0"/>
  </sheetViews>
  <sheetFormatPr defaultRowHeight="15" x14ac:dyDescent="0.25"/>
  <cols>
    <col min="1" max="1" width="2" style="2" customWidth="1"/>
    <col min="2" max="2" width="4.28515625" style="2" customWidth="1"/>
    <col min="3" max="3" width="47.140625" style="2" bestFit="1" customWidth="1"/>
    <col min="4" max="4" width="21.7109375" style="2" customWidth="1"/>
    <col min="5" max="5" width="20.7109375" style="2" customWidth="1"/>
    <col min="6" max="6" width="20.140625" style="2" customWidth="1"/>
    <col min="7" max="7" width="22" style="2" customWidth="1"/>
    <col min="8" max="8" width="34.140625" style="2" bestFit="1" customWidth="1"/>
    <col min="9" max="9" width="23.140625" style="2" bestFit="1" customWidth="1"/>
    <col min="10" max="10" width="7.7109375" style="2" customWidth="1"/>
  </cols>
  <sheetData>
    <row r="1" spans="1:10" s="19" customFormat="1" ht="16.5" x14ac:dyDescent="0.3">
      <c r="A1" s="3"/>
    </row>
    <row r="2" spans="1:10" s="19" customFormat="1" ht="16.5" x14ac:dyDescent="0.3">
      <c r="A2" s="3"/>
    </row>
    <row r="3" spans="1:10" s="19" customFormat="1" ht="16.5" x14ac:dyDescent="0.3">
      <c r="A3" s="3"/>
    </row>
    <row r="4" spans="1:10" s="19" customFormat="1" ht="20.25" x14ac:dyDescent="0.35">
      <c r="A4" s="3"/>
      <c r="B4" s="199"/>
      <c r="C4" s="207" t="s">
        <v>49</v>
      </c>
      <c r="D4" s="200"/>
      <c r="E4" s="200"/>
      <c r="F4" s="200"/>
      <c r="G4" s="208"/>
      <c r="H4" s="146"/>
      <c r="I4" s="200" t="s">
        <v>73</v>
      </c>
      <c r="J4" s="147" t="str">
        <f>'010'!E8</f>
        <v>1234</v>
      </c>
    </row>
    <row r="5" spans="1:10" s="19" customFormat="1" ht="16.5" x14ac:dyDescent="0.3">
      <c r="A5" s="3"/>
      <c r="B5" s="201"/>
      <c r="C5" s="201"/>
      <c r="D5" s="202"/>
      <c r="E5" s="202"/>
      <c r="F5" s="202"/>
    </row>
    <row r="6" spans="1:10" s="19" customFormat="1" ht="17.25" x14ac:dyDescent="0.3">
      <c r="A6" s="3"/>
      <c r="C6" s="437" t="s">
        <v>1327</v>
      </c>
      <c r="D6" s="237"/>
      <c r="E6" s="200"/>
      <c r="F6" s="200"/>
      <c r="G6" s="208"/>
      <c r="H6" s="208"/>
      <c r="I6" s="208"/>
    </row>
    <row r="7" spans="1:10" s="19" customFormat="1" ht="17.25" x14ac:dyDescent="0.3">
      <c r="A7" s="3"/>
      <c r="B7" s="201"/>
      <c r="C7" s="96"/>
      <c r="D7" s="202"/>
      <c r="E7" s="202"/>
      <c r="F7" s="202"/>
      <c r="G7" s="203"/>
      <c r="H7" s="202"/>
      <c r="I7" s="95"/>
      <c r="J7" s="95"/>
    </row>
    <row r="8" spans="1:10" s="19" customFormat="1" ht="17.25" x14ac:dyDescent="0.3">
      <c r="B8" s="201"/>
      <c r="C8" s="209" t="s">
        <v>230</v>
      </c>
      <c r="D8" s="210"/>
      <c r="E8" s="210"/>
      <c r="F8" s="210"/>
      <c r="G8" s="211"/>
      <c r="H8" s="210"/>
      <c r="I8" s="212"/>
      <c r="J8" s="212"/>
    </row>
    <row r="9" spans="1:10" s="19" customFormat="1" ht="16.5" x14ac:dyDescent="0.3"/>
    <row r="10" spans="1:10" s="19" customFormat="1" ht="166.5" customHeight="1" x14ac:dyDescent="0.3">
      <c r="C10" s="969" t="s">
        <v>2217</v>
      </c>
      <c r="D10" s="1169"/>
      <c r="E10" s="1169"/>
      <c r="F10" s="1169"/>
      <c r="G10" s="1169"/>
      <c r="H10" s="1169"/>
      <c r="I10" s="1169"/>
      <c r="J10" s="277"/>
    </row>
    <row r="11" spans="1:10" s="19" customFormat="1" ht="16.5" x14ac:dyDescent="0.3"/>
    <row r="12" spans="1:10" s="19" customFormat="1" ht="17.25" x14ac:dyDescent="0.3">
      <c r="C12" s="213" t="s">
        <v>231</v>
      </c>
    </row>
    <row r="14" spans="1:10" x14ac:dyDescent="0.25">
      <c r="B14" s="1040" t="s">
        <v>345</v>
      </c>
      <c r="C14" s="1041"/>
      <c r="D14" s="1041"/>
      <c r="E14" s="1041"/>
      <c r="F14" s="1041"/>
      <c r="G14" s="1042"/>
    </row>
    <row r="15" spans="1:10" x14ac:dyDescent="0.25">
      <c r="B15" s="1122"/>
      <c r="C15" s="1123"/>
      <c r="D15" s="377" t="s">
        <v>88</v>
      </c>
      <c r="E15" s="377" t="s">
        <v>89</v>
      </c>
      <c r="F15" s="377" t="s">
        <v>99</v>
      </c>
      <c r="G15" s="377" t="s">
        <v>100</v>
      </c>
    </row>
    <row r="16" spans="1:10" ht="39" customHeight="1" x14ac:dyDescent="0.25">
      <c r="B16" s="1126"/>
      <c r="C16" s="1127"/>
      <c r="D16" s="378" t="s">
        <v>346</v>
      </c>
      <c r="E16" s="278" t="s">
        <v>347</v>
      </c>
      <c r="F16" s="278" t="s">
        <v>348</v>
      </c>
      <c r="G16" s="279" t="s">
        <v>349</v>
      </c>
    </row>
    <row r="17" spans="1:10" ht="42.75" x14ac:dyDescent="0.25">
      <c r="B17" s="379">
        <v>1</v>
      </c>
      <c r="C17" s="280" t="s">
        <v>350</v>
      </c>
      <c r="D17" s="281" t="s">
        <v>1954</v>
      </c>
      <c r="E17" s="282">
        <v>0</v>
      </c>
      <c r="F17" s="112" t="s">
        <v>1764</v>
      </c>
      <c r="G17" s="112" t="s">
        <v>2321</v>
      </c>
    </row>
    <row r="18" spans="1:10" ht="42.75" x14ac:dyDescent="0.25">
      <c r="B18" s="205">
        <v>2</v>
      </c>
      <c r="C18" s="283" t="s">
        <v>351</v>
      </c>
      <c r="D18" s="766" t="s">
        <v>1953</v>
      </c>
      <c r="E18" s="282">
        <v>0</v>
      </c>
      <c r="F18" s="112" t="s">
        <v>1765</v>
      </c>
      <c r="G18" s="112" t="s">
        <v>2322</v>
      </c>
    </row>
    <row r="20" spans="1:10" s="2" customFormat="1" ht="17.25" x14ac:dyDescent="0.3">
      <c r="C20" s="68" t="s">
        <v>240</v>
      </c>
      <c r="D20" s="19"/>
      <c r="E20" s="19"/>
      <c r="F20" s="19"/>
      <c r="G20" s="19"/>
      <c r="H20" s="19"/>
      <c r="I20" s="19"/>
      <c r="J20" s="19"/>
    </row>
    <row r="21" spans="1:10" s="2" customFormat="1" ht="16.5" x14ac:dyDescent="0.3">
      <c r="C21" s="19"/>
      <c r="D21" s="19"/>
      <c r="E21" s="19"/>
      <c r="F21" s="19"/>
      <c r="G21" s="19"/>
      <c r="H21" s="19"/>
      <c r="I21" s="19"/>
      <c r="J21" s="19"/>
    </row>
    <row r="22" spans="1:10" s="2" customFormat="1" ht="22.5" customHeight="1" x14ac:dyDescent="0.25">
      <c r="C22" s="982" t="s">
        <v>14</v>
      </c>
      <c r="D22" s="983"/>
      <c r="E22" s="983"/>
      <c r="F22" s="983"/>
      <c r="G22" s="983"/>
      <c r="H22" s="983"/>
      <c r="I22" s="983"/>
      <c r="J22" s="245"/>
    </row>
    <row r="24" spans="1:10" s="19" customFormat="1" ht="17.25" x14ac:dyDescent="0.3">
      <c r="B24" s="201"/>
      <c r="C24" s="209" t="s">
        <v>241</v>
      </c>
      <c r="D24" s="210"/>
      <c r="E24" s="210"/>
      <c r="F24" s="210"/>
      <c r="G24" s="211"/>
      <c r="H24" s="210"/>
      <c r="I24" s="212"/>
      <c r="J24" s="212"/>
    </row>
    <row r="25" spans="1:10" s="19" customFormat="1" ht="16.5" x14ac:dyDescent="0.3"/>
    <row r="26" spans="1:10" s="19" customFormat="1" ht="398.25" customHeight="1" x14ac:dyDescent="0.3">
      <c r="C26" s="1128" t="s">
        <v>3498</v>
      </c>
      <c r="D26" s="1129"/>
      <c r="E26" s="1129"/>
      <c r="F26" s="1129"/>
      <c r="G26" s="1129"/>
      <c r="H26" s="1170"/>
    </row>
    <row r="27" spans="1:10" s="19" customFormat="1" ht="16.5" x14ac:dyDescent="0.3"/>
    <row r="28" spans="1:10" s="19" customFormat="1" ht="17.25" x14ac:dyDescent="0.3">
      <c r="C28" s="213" t="s">
        <v>231</v>
      </c>
    </row>
    <row r="29" spans="1:10" ht="16.5" x14ac:dyDescent="0.3">
      <c r="A29" s="19"/>
    </row>
    <row r="30" spans="1:10" ht="16.5" x14ac:dyDescent="0.3">
      <c r="A30" s="19"/>
      <c r="B30" s="1164" t="s">
        <v>345</v>
      </c>
      <c r="C30" s="1164"/>
      <c r="D30" s="1164"/>
      <c r="E30" s="1164"/>
      <c r="F30" s="1164"/>
      <c r="G30" s="1165"/>
    </row>
    <row r="31" spans="1:10" x14ac:dyDescent="0.25">
      <c r="B31" s="1175"/>
      <c r="C31" s="1175"/>
      <c r="D31" s="1125"/>
      <c r="E31" s="87" t="s">
        <v>101</v>
      </c>
      <c r="F31" s="1174" t="s">
        <v>102</v>
      </c>
      <c r="G31" s="1174"/>
    </row>
    <row r="32" spans="1:10" ht="16.5" x14ac:dyDescent="0.3">
      <c r="A32" s="19"/>
      <c r="B32" s="1166" t="s">
        <v>352</v>
      </c>
      <c r="C32" s="1167"/>
      <c r="D32" s="1168"/>
      <c r="E32" s="718" t="s">
        <v>2407</v>
      </c>
      <c r="F32" s="1171" t="s">
        <v>353</v>
      </c>
      <c r="G32" s="1171"/>
    </row>
    <row r="33" spans="1:10" ht="25.5" customHeight="1" x14ac:dyDescent="0.3">
      <c r="A33" s="19"/>
      <c r="B33" s="205">
        <v>1</v>
      </c>
      <c r="C33" s="1156" t="s">
        <v>354</v>
      </c>
      <c r="D33" s="1157"/>
      <c r="E33" s="717">
        <v>0</v>
      </c>
      <c r="F33" s="1172" t="s">
        <v>14</v>
      </c>
      <c r="G33" s="1173"/>
    </row>
    <row r="34" spans="1:10" ht="25.5" customHeight="1" x14ac:dyDescent="0.3">
      <c r="A34" s="19"/>
      <c r="B34" s="205">
        <v>2</v>
      </c>
      <c r="C34" s="1156" t="s">
        <v>355</v>
      </c>
      <c r="D34" s="1157"/>
      <c r="E34" s="282">
        <v>0</v>
      </c>
      <c r="F34" s="1158" t="s">
        <v>14</v>
      </c>
      <c r="G34" s="1159"/>
    </row>
    <row r="35" spans="1:10" ht="25.5" customHeight="1" x14ac:dyDescent="0.3">
      <c r="A35" s="19"/>
      <c r="B35" s="205">
        <v>3</v>
      </c>
      <c r="C35" s="1156" t="s">
        <v>356</v>
      </c>
      <c r="D35" s="1157"/>
      <c r="E35" s="260" t="s">
        <v>2352</v>
      </c>
      <c r="F35" s="1158" t="s">
        <v>14</v>
      </c>
      <c r="G35" s="1159"/>
    </row>
    <row r="36" spans="1:10" ht="16.5" x14ac:dyDescent="0.3">
      <c r="A36" s="19"/>
      <c r="C36" s="1160"/>
      <c r="D36" s="1160"/>
      <c r="E36" s="1161"/>
      <c r="F36" s="1161"/>
      <c r="G36" s="1161"/>
    </row>
    <row r="37" spans="1:10" ht="30" customHeight="1" x14ac:dyDescent="0.3">
      <c r="A37" s="19"/>
      <c r="B37" s="205">
        <v>4</v>
      </c>
      <c r="C37" s="1156" t="s">
        <v>357</v>
      </c>
      <c r="D37" s="1157"/>
      <c r="E37" s="260" t="s">
        <v>1955</v>
      </c>
      <c r="F37" s="1158" t="s">
        <v>14</v>
      </c>
      <c r="G37" s="1159"/>
    </row>
    <row r="38" spans="1:10" ht="30" customHeight="1" x14ac:dyDescent="0.3">
      <c r="A38" s="19"/>
      <c r="B38" s="205">
        <v>5</v>
      </c>
      <c r="C38" s="1156" t="s">
        <v>358</v>
      </c>
      <c r="D38" s="1157"/>
      <c r="E38" s="260" t="s">
        <v>2317</v>
      </c>
      <c r="F38" s="1158" t="s">
        <v>14</v>
      </c>
      <c r="G38" s="1159"/>
    </row>
    <row r="39" spans="1:10" ht="25.5" customHeight="1" x14ac:dyDescent="0.3">
      <c r="A39" s="19"/>
      <c r="B39" s="205">
        <v>6</v>
      </c>
      <c r="C39" s="1156" t="s">
        <v>359</v>
      </c>
      <c r="D39" s="1157"/>
      <c r="E39" s="260" t="s">
        <v>1956</v>
      </c>
      <c r="F39" s="1158" t="s">
        <v>14</v>
      </c>
      <c r="G39" s="1159"/>
    </row>
    <row r="40" spans="1:10" ht="25.5" customHeight="1" x14ac:dyDescent="0.3">
      <c r="A40" s="19"/>
      <c r="B40" s="772" t="s">
        <v>3445</v>
      </c>
      <c r="C40" s="1225" t="s">
        <v>3499</v>
      </c>
      <c r="D40" s="1157"/>
      <c r="E40" s="765">
        <v>0</v>
      </c>
      <c r="F40" s="1158" t="s">
        <v>14</v>
      </c>
      <c r="G40" s="1159"/>
    </row>
    <row r="41" spans="1:10" s="761" customFormat="1" ht="25.5" customHeight="1" x14ac:dyDescent="0.3">
      <c r="A41" s="762"/>
      <c r="B41" s="772" t="s">
        <v>3440</v>
      </c>
      <c r="C41" s="1156" t="s">
        <v>3441</v>
      </c>
      <c r="D41" s="1157"/>
      <c r="E41" s="765" t="s">
        <v>3442</v>
      </c>
      <c r="F41" s="774"/>
      <c r="G41" s="775"/>
      <c r="H41" s="2"/>
      <c r="I41" s="2"/>
      <c r="J41" s="2"/>
    </row>
    <row r="42" spans="1:10" s="761" customFormat="1" ht="25.5" customHeight="1" x14ac:dyDescent="0.3">
      <c r="A42" s="762"/>
      <c r="B42" s="772" t="s">
        <v>3443</v>
      </c>
      <c r="C42" s="1156" t="s">
        <v>3444</v>
      </c>
      <c r="D42" s="1157"/>
      <c r="E42" s="765">
        <v>0</v>
      </c>
      <c r="F42" s="774"/>
      <c r="G42" s="775"/>
      <c r="H42" s="2"/>
      <c r="I42" s="2"/>
      <c r="J42" s="2"/>
    </row>
    <row r="43" spans="1:10" ht="25.5" customHeight="1" x14ac:dyDescent="0.3">
      <c r="A43" s="19"/>
      <c r="B43" s="205">
        <v>8</v>
      </c>
      <c r="C43" s="1156" t="s">
        <v>360</v>
      </c>
      <c r="D43" s="1157"/>
      <c r="E43" s="267">
        <v>0</v>
      </c>
      <c r="F43" s="1158" t="s">
        <v>14</v>
      </c>
      <c r="G43" s="1159"/>
    </row>
    <row r="44" spans="1:10" ht="25.5" customHeight="1" x14ac:dyDescent="0.3">
      <c r="A44" s="19"/>
      <c r="B44" s="205">
        <v>9</v>
      </c>
      <c r="C44" s="1156" t="s">
        <v>228</v>
      </c>
      <c r="D44" s="1157"/>
      <c r="E44" s="267">
        <v>0</v>
      </c>
      <c r="F44" s="1158" t="s">
        <v>14</v>
      </c>
      <c r="G44" s="1159"/>
    </row>
    <row r="45" spans="1:10" ht="50.1" customHeight="1" x14ac:dyDescent="0.3">
      <c r="A45" s="19"/>
      <c r="B45" s="205">
        <v>10</v>
      </c>
      <c r="C45" s="1156" t="s">
        <v>361</v>
      </c>
      <c r="D45" s="1157"/>
      <c r="E45" s="764" t="s">
        <v>3500</v>
      </c>
      <c r="F45" s="1158" t="s">
        <v>14</v>
      </c>
      <c r="G45" s="1159"/>
    </row>
    <row r="46" spans="1:10" ht="16.5" x14ac:dyDescent="0.3">
      <c r="A46" s="19"/>
      <c r="C46" s="1162"/>
      <c r="D46" s="1162"/>
      <c r="E46" s="1161"/>
      <c r="F46" s="1161"/>
      <c r="G46" s="1161"/>
    </row>
    <row r="47" spans="1:10" ht="25.5" customHeight="1" x14ac:dyDescent="0.3">
      <c r="A47" s="19"/>
      <c r="B47" s="205">
        <v>11</v>
      </c>
      <c r="C47" s="1163" t="s">
        <v>362</v>
      </c>
      <c r="D47" s="1163"/>
      <c r="E47" s="260" t="s">
        <v>2353</v>
      </c>
      <c r="F47" s="1158" t="s">
        <v>14</v>
      </c>
      <c r="G47" s="1159"/>
    </row>
    <row r="48" spans="1:10" ht="16.5" x14ac:dyDescent="0.3">
      <c r="A48" s="19"/>
    </row>
    <row r="49" spans="3:10" s="2" customFormat="1" ht="17.25" x14ac:dyDescent="0.3">
      <c r="C49" s="68" t="s">
        <v>240</v>
      </c>
      <c r="D49" s="19"/>
      <c r="E49" s="19"/>
      <c r="F49" s="19"/>
      <c r="G49" s="19"/>
      <c r="H49" s="19"/>
      <c r="I49" s="19"/>
      <c r="J49" s="19"/>
    </row>
    <row r="50" spans="3:10" s="2" customFormat="1" ht="16.5" x14ac:dyDescent="0.3">
      <c r="C50" s="19"/>
      <c r="D50" s="19"/>
      <c r="E50" s="19"/>
      <c r="F50" s="19"/>
      <c r="G50" s="19"/>
      <c r="H50" s="19"/>
      <c r="I50" s="19"/>
      <c r="J50" s="19"/>
    </row>
    <row r="51" spans="3:10" s="2" customFormat="1" ht="35.25" customHeight="1" x14ac:dyDescent="0.25">
      <c r="C51" s="982" t="s">
        <v>14</v>
      </c>
      <c r="D51" s="983"/>
      <c r="E51" s="983"/>
      <c r="F51" s="983"/>
      <c r="G51" s="983"/>
      <c r="H51" s="983"/>
      <c r="I51" s="983"/>
      <c r="J51" s="245"/>
    </row>
  </sheetData>
  <sheetProtection formatColumns="0"/>
  <mergeCells count="37">
    <mergeCell ref="B30:G30"/>
    <mergeCell ref="B32:D32"/>
    <mergeCell ref="C10:I10"/>
    <mergeCell ref="C22:I22"/>
    <mergeCell ref="C34:D34"/>
    <mergeCell ref="F34:G34"/>
    <mergeCell ref="C26:H26"/>
    <mergeCell ref="F32:G32"/>
    <mergeCell ref="C33:D33"/>
    <mergeCell ref="F33:G33"/>
    <mergeCell ref="B14:G14"/>
    <mergeCell ref="B15:C16"/>
    <mergeCell ref="F31:G31"/>
    <mergeCell ref="B31:D31"/>
    <mergeCell ref="F39:G39"/>
    <mergeCell ref="C40:D40"/>
    <mergeCell ref="F40:G40"/>
    <mergeCell ref="C43:D43"/>
    <mergeCell ref="F43:G43"/>
    <mergeCell ref="C41:D41"/>
    <mergeCell ref="C42:D42"/>
    <mergeCell ref="C51:I51"/>
    <mergeCell ref="C38:D38"/>
    <mergeCell ref="F38:G38"/>
    <mergeCell ref="C35:D35"/>
    <mergeCell ref="F35:G35"/>
    <mergeCell ref="C36:G36"/>
    <mergeCell ref="C37:D37"/>
    <mergeCell ref="F37:G37"/>
    <mergeCell ref="C46:G46"/>
    <mergeCell ref="C47:D47"/>
    <mergeCell ref="F47:G47"/>
    <mergeCell ref="C45:D45"/>
    <mergeCell ref="F45:G45"/>
    <mergeCell ref="C44:D44"/>
    <mergeCell ref="F44:G44"/>
    <mergeCell ref="C39:D39"/>
  </mergeCells>
  <pageMargins left="0.70866141732283472" right="0.70866141732283472" top="0.74803149606299213" bottom="0.74803149606299213" header="0.31496062992125984" footer="0.31496062992125984"/>
  <pageSetup paperSize="9" scale="51" fitToHeight="0" orientation="landscape" r:id="rId1"/>
  <headerFooter scaleWithDoc="0">
    <oddHeader>&amp;R&amp;F</oddHeader>
    <oddFooter>&amp;L&amp;D &amp;T&amp;RPage &amp;P of &amp;N&amp;C&amp;1#&amp;"Calibri"&amp;10&amp;K000000Classification: Confidential</oddFooter>
  </headerFooter>
  <rowBreaks count="1" manualBreakCount="1">
    <brk id="23" max="15"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pageSetUpPr fitToPage="1"/>
  </sheetPr>
  <dimension ref="B2:I6"/>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52" customWidth="1"/>
    <col min="4" max="5" width="28" style="348" customWidth="1"/>
    <col min="6" max="6" width="9.7109375" style="348" customWidth="1"/>
    <col min="7" max="7" width="44.28515625" style="348" customWidth="1"/>
    <col min="8" max="8" width="40.7109375" style="348" customWidth="1"/>
    <col min="9" max="9" width="10.7109375" style="347" customWidth="1"/>
    <col min="10" max="16384" width="9.140625" style="347"/>
  </cols>
  <sheetData>
    <row r="2" spans="2:9" ht="48" customHeight="1" x14ac:dyDescent="0.25">
      <c r="B2" s="815" t="s">
        <v>1188</v>
      </c>
      <c r="C2" s="815"/>
      <c r="D2" s="815"/>
      <c r="E2" s="815"/>
      <c r="F2" s="815"/>
      <c r="G2" s="815"/>
      <c r="H2" s="815"/>
      <c r="I2" s="815"/>
    </row>
    <row r="3" spans="2:9" ht="32.25" customHeight="1" x14ac:dyDescent="0.25">
      <c r="B3" s="350" t="s">
        <v>1386</v>
      </c>
      <c r="C3" s="350" t="s">
        <v>707</v>
      </c>
      <c r="D3" s="350" t="s">
        <v>1301</v>
      </c>
      <c r="E3" s="350" t="s">
        <v>545</v>
      </c>
      <c r="F3" s="371" t="s">
        <v>546</v>
      </c>
      <c r="G3" s="350" t="s">
        <v>547</v>
      </c>
      <c r="H3" s="350" t="s">
        <v>428</v>
      </c>
      <c r="I3" s="350" t="s">
        <v>55</v>
      </c>
    </row>
    <row r="4" spans="2:9" ht="78" customHeight="1" x14ac:dyDescent="0.25">
      <c r="B4" s="357" t="s">
        <v>1696</v>
      </c>
      <c r="C4" s="357" t="s">
        <v>714</v>
      </c>
      <c r="D4" s="358" t="s">
        <v>1189</v>
      </c>
      <c r="E4" s="358" t="s">
        <v>1970</v>
      </c>
      <c r="F4" s="357" t="s">
        <v>558</v>
      </c>
      <c r="G4" s="358" t="s">
        <v>1706</v>
      </c>
      <c r="H4" s="477"/>
      <c r="I4" s="490" t="s">
        <v>1304</v>
      </c>
    </row>
    <row r="5" spans="2:9" ht="80.25" customHeight="1" x14ac:dyDescent="0.25">
      <c r="B5" s="357" t="s">
        <v>1697</v>
      </c>
      <c r="C5" s="357" t="s">
        <v>68</v>
      </c>
      <c r="D5" s="358" t="s">
        <v>1190</v>
      </c>
      <c r="E5" s="358" t="s">
        <v>1971</v>
      </c>
      <c r="F5" s="357" t="s">
        <v>558</v>
      </c>
      <c r="G5" s="358" t="s">
        <v>1707</v>
      </c>
      <c r="H5" s="477"/>
      <c r="I5" s="490" t="s">
        <v>1304</v>
      </c>
    </row>
    <row r="6" spans="2:9" ht="80.25" customHeight="1" x14ac:dyDescent="0.25">
      <c r="B6" s="767" t="s">
        <v>3446</v>
      </c>
      <c r="C6" s="767" t="s">
        <v>3447</v>
      </c>
      <c r="D6" s="768" t="s">
        <v>3441</v>
      </c>
      <c r="E6" s="768" t="s">
        <v>710</v>
      </c>
      <c r="F6" s="767" t="s">
        <v>558</v>
      </c>
      <c r="G6" s="768" t="s">
        <v>3448</v>
      </c>
      <c r="H6" s="771" t="s">
        <v>3438</v>
      </c>
      <c r="I6" s="490" t="s">
        <v>1302</v>
      </c>
    </row>
  </sheetData>
  <mergeCells count="1">
    <mergeCell ref="B2:I2"/>
  </mergeCells>
  <conditionalFormatting sqref="B4:H5">
    <cfRule type="expression" dxfId="403" priority="12">
      <formula>OR($I4="New",$I4="Updated")</formula>
    </cfRule>
  </conditionalFormatting>
  <conditionalFormatting sqref="F4:F5">
    <cfRule type="cellIs" dxfId="402" priority="8" stopIfTrue="1" operator="equal">
      <formula>"Validation"</formula>
    </cfRule>
    <cfRule type="cellIs" dxfId="401" priority="9" operator="equal">
      <formula>"Pre-populated"</formula>
    </cfRule>
  </conditionalFormatting>
  <conditionalFormatting sqref="I4:I5">
    <cfRule type="cellIs" dxfId="400" priority="10" operator="equal">
      <formula>"Updated"</formula>
    </cfRule>
    <cfRule type="cellIs" dxfId="399" priority="11" operator="equal">
      <formula>"New"</formula>
    </cfRule>
  </conditionalFormatting>
  <conditionalFormatting sqref="B6:H6">
    <cfRule type="expression" dxfId="398" priority="5">
      <formula>OR($I6="New",$I6="Updated")</formula>
    </cfRule>
  </conditionalFormatting>
  <conditionalFormatting sqref="F6">
    <cfRule type="cellIs" dxfId="397" priority="1" stopIfTrue="1" operator="equal">
      <formula>"Validation"</formula>
    </cfRule>
    <cfRule type="cellIs" dxfId="396" priority="2" operator="equal">
      <formula>"Pre-populated"</formula>
    </cfRule>
  </conditionalFormatting>
  <conditionalFormatting sqref="I6">
    <cfRule type="cellIs" dxfId="395" priority="3" operator="equal">
      <formula>"Updated"</formula>
    </cfRule>
    <cfRule type="cellIs" dxfId="394" priority="4" operator="equal">
      <formula>"New"</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AE9A2A-E663-46EC-8504-EE1E5BE0B6EB}">
          <x14:formula1>
            <xm:f>RS_ValueSource!$E$38:$E$40</xm:f>
          </x14:formula1>
          <xm:sqref>I4:I6</xm:sqref>
        </x14:dataValidation>
        <x14:dataValidation type="list" allowBlank="1" showInputMessage="1" showErrorMessage="1" xr:uid="{9E5BBE96-5A76-415B-8901-DC226020E8D7}">
          <x14:formula1>
            <xm:f>RS_ValueSource!$E$41:$E$44</xm:f>
          </x14:formula1>
          <xm:sqref>F4:F6</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pageSetUpPr fitToPage="1"/>
  </sheetPr>
  <dimension ref="A1:P40"/>
  <sheetViews>
    <sheetView showGridLines="0" zoomScaleNormal="100" workbookViewId="0"/>
  </sheetViews>
  <sheetFormatPr defaultRowHeight="15" x14ac:dyDescent="0.25"/>
  <cols>
    <col min="1" max="1" width="2" style="2" customWidth="1"/>
    <col min="2" max="2" width="4.28515625" style="2" customWidth="1"/>
    <col min="3" max="3" width="32" style="2" customWidth="1"/>
    <col min="4" max="4" width="21.5703125" style="2" customWidth="1"/>
    <col min="5" max="5" width="44.28515625" style="2" customWidth="1"/>
    <col min="6" max="6" width="28.85546875" style="2" customWidth="1"/>
    <col min="8" max="8" width="34.140625" style="2" bestFit="1" customWidth="1"/>
    <col min="9" max="9" width="13.28515625" style="2" customWidth="1"/>
    <col min="10" max="10" width="7.7109375" style="2" customWidth="1"/>
    <col min="11" max="12" width="9.140625" hidden="1" customWidth="1"/>
  </cols>
  <sheetData>
    <row r="1" spans="1:16" s="19" customFormat="1" ht="16.5" x14ac:dyDescent="0.3">
      <c r="A1" s="3"/>
    </row>
    <row r="2" spans="1:16" s="19" customFormat="1" ht="16.5" x14ac:dyDescent="0.3">
      <c r="A2" s="3"/>
    </row>
    <row r="3" spans="1:16" s="19" customFormat="1" ht="16.5" x14ac:dyDescent="0.3">
      <c r="A3" s="3"/>
    </row>
    <row r="4" spans="1:16" s="19" customFormat="1" ht="20.25" x14ac:dyDescent="0.35">
      <c r="A4" s="3"/>
      <c r="B4" s="199"/>
      <c r="C4" s="207" t="s">
        <v>49</v>
      </c>
      <c r="D4" s="200"/>
      <c r="E4" s="200"/>
      <c r="F4" s="200"/>
      <c r="G4" s="208"/>
      <c r="H4" s="146"/>
      <c r="I4" s="146" t="s">
        <v>73</v>
      </c>
      <c r="J4" s="269" t="str">
        <f>'010'!E8</f>
        <v>1234</v>
      </c>
    </row>
    <row r="5" spans="1:16" s="19" customFormat="1" ht="16.5" x14ac:dyDescent="0.3">
      <c r="A5" s="3"/>
      <c r="B5" s="201"/>
      <c r="C5" s="201"/>
      <c r="D5" s="202"/>
      <c r="E5" s="202"/>
      <c r="F5" s="202"/>
    </row>
    <row r="6" spans="1:16" s="19" customFormat="1" ht="17.25" x14ac:dyDescent="0.3">
      <c r="A6" s="3"/>
      <c r="B6" s="201"/>
      <c r="C6" s="437" t="s">
        <v>363</v>
      </c>
      <c r="D6" s="200"/>
      <c r="E6" s="200"/>
      <c r="F6" s="200"/>
      <c r="G6" s="208"/>
      <c r="H6" s="208"/>
      <c r="I6" s="208"/>
    </row>
    <row r="7" spans="1:16" s="19" customFormat="1" ht="17.25" x14ac:dyDescent="0.3">
      <c r="A7" s="3"/>
      <c r="B7" s="201"/>
      <c r="C7" s="96"/>
      <c r="D7" s="202"/>
      <c r="E7" s="202"/>
      <c r="F7" s="202"/>
      <c r="G7" s="203"/>
      <c r="H7" s="202"/>
      <c r="I7" s="95"/>
      <c r="J7" s="95"/>
      <c r="P7" s="137"/>
    </row>
    <row r="8" spans="1:16" s="19" customFormat="1" ht="17.25" x14ac:dyDescent="0.3">
      <c r="B8" s="201"/>
      <c r="C8" s="209" t="s">
        <v>230</v>
      </c>
      <c r="D8" s="210"/>
      <c r="E8" s="210"/>
      <c r="F8" s="210"/>
      <c r="G8" s="211"/>
      <c r="H8" s="210"/>
      <c r="I8" s="212"/>
      <c r="J8" s="212"/>
    </row>
    <row r="9" spans="1:16" s="19" customFormat="1" ht="16.5" x14ac:dyDescent="0.3"/>
    <row r="10" spans="1:16" s="19" customFormat="1" ht="311.25" customHeight="1" x14ac:dyDescent="0.3">
      <c r="C10" s="969" t="s">
        <v>2408</v>
      </c>
      <c r="D10" s="1169"/>
      <c r="E10" s="1169"/>
      <c r="F10" s="1169"/>
      <c r="G10" s="1169"/>
      <c r="H10" s="1169"/>
      <c r="I10" s="1177"/>
      <c r="J10" s="206"/>
    </row>
    <row r="11" spans="1:16" s="19" customFormat="1" ht="16.5" x14ac:dyDescent="0.3"/>
    <row r="12" spans="1:16" s="19" customFormat="1" ht="17.25" x14ac:dyDescent="0.3">
      <c r="C12" s="213" t="s">
        <v>231</v>
      </c>
    </row>
    <row r="14" spans="1:16" x14ac:dyDescent="0.25">
      <c r="C14" s="1178" t="s">
        <v>2409</v>
      </c>
      <c r="D14" s="1179"/>
      <c r="E14" s="721" t="s">
        <v>3306</v>
      </c>
      <c r="F14" s="11"/>
    </row>
    <row r="15" spans="1:16" x14ac:dyDescent="0.25">
      <c r="C15" s="11"/>
      <c r="D15" s="11"/>
      <c r="E15" s="11"/>
      <c r="F15" s="11"/>
    </row>
    <row r="16" spans="1:16" ht="26.25" customHeight="1" x14ac:dyDescent="0.25">
      <c r="C16" s="11"/>
      <c r="D16" s="290" t="s">
        <v>364</v>
      </c>
      <c r="E16" s="284" t="s">
        <v>3501</v>
      </c>
      <c r="F16" s="284" t="s">
        <v>365</v>
      </c>
      <c r="K16" t="str">
        <f>'010'!$E$9</f>
        <v>2022</v>
      </c>
      <c r="L16" t="s">
        <v>1307</v>
      </c>
    </row>
    <row r="17" spans="3:12" ht="39.75" customHeight="1" x14ac:dyDescent="0.25">
      <c r="C17" s="11"/>
      <c r="D17" s="287" t="s">
        <v>2320</v>
      </c>
      <c r="E17" s="776" t="s">
        <v>2325</v>
      </c>
      <c r="F17" s="287" t="s">
        <v>2323</v>
      </c>
      <c r="H17" s="288"/>
      <c r="L17" t="str">
        <f>$K$16&amp;" SCR (U) Split"</f>
        <v>2022 SCR (U) Split</v>
      </c>
    </row>
    <row r="18" spans="3:12" ht="39.75" customHeight="1" x14ac:dyDescent="0.25">
      <c r="C18" s="11"/>
      <c r="D18" s="287" t="s">
        <v>1270</v>
      </c>
      <c r="E18" s="776" t="s">
        <v>2325</v>
      </c>
      <c r="F18" s="287" t="s">
        <v>2323</v>
      </c>
    </row>
    <row r="19" spans="3:12" ht="39.75" customHeight="1" x14ac:dyDescent="0.25">
      <c r="C19" s="11"/>
      <c r="D19" s="287" t="s">
        <v>1271</v>
      </c>
      <c r="E19" s="776" t="s">
        <v>2325</v>
      </c>
      <c r="F19" s="287" t="s">
        <v>2323</v>
      </c>
    </row>
    <row r="20" spans="3:12" ht="39.75" customHeight="1" x14ac:dyDescent="0.25">
      <c r="C20" s="727" t="s">
        <v>3245</v>
      </c>
      <c r="D20" s="720" t="s">
        <v>2340</v>
      </c>
      <c r="E20" s="719"/>
      <c r="F20" s="287" t="s">
        <v>2323</v>
      </c>
    </row>
    <row r="21" spans="3:12" ht="39.75" customHeight="1" x14ac:dyDescent="0.25">
      <c r="C21" s="727" t="s">
        <v>3246</v>
      </c>
      <c r="D21" s="720" t="s">
        <v>2340</v>
      </c>
      <c r="E21" s="719"/>
      <c r="F21" s="287" t="s">
        <v>2323</v>
      </c>
    </row>
    <row r="22" spans="3:12" ht="39.75" customHeight="1" x14ac:dyDescent="0.25">
      <c r="C22" s="727" t="s">
        <v>3247</v>
      </c>
      <c r="D22" s="720" t="s">
        <v>2340</v>
      </c>
      <c r="E22" s="719"/>
      <c r="F22" s="287" t="s">
        <v>2323</v>
      </c>
    </row>
    <row r="23" spans="3:12" ht="39.75" customHeight="1" x14ac:dyDescent="0.25">
      <c r="C23" s="727" t="s">
        <v>3248</v>
      </c>
      <c r="D23" s="720" t="s">
        <v>2340</v>
      </c>
      <c r="E23" s="719"/>
      <c r="F23" s="287" t="s">
        <v>2323</v>
      </c>
    </row>
    <row r="24" spans="3:12" ht="42.75" customHeight="1" x14ac:dyDescent="0.3">
      <c r="C24" s="11"/>
      <c r="D24" s="538" t="s">
        <v>93</v>
      </c>
      <c r="E24" s="539" t="s">
        <v>2324</v>
      </c>
      <c r="F24" s="289"/>
    </row>
    <row r="25" spans="3:12" ht="16.5" x14ac:dyDescent="0.3">
      <c r="E25" s="19"/>
    </row>
    <row r="26" spans="3:12" s="2" customFormat="1" ht="17.25" x14ac:dyDescent="0.3">
      <c r="C26" s="68" t="s">
        <v>240</v>
      </c>
      <c r="D26" s="19"/>
      <c r="E26" s="19"/>
      <c r="F26" s="19"/>
      <c r="G26" s="19"/>
      <c r="H26" s="19"/>
      <c r="I26" s="19"/>
    </row>
    <row r="27" spans="3:12" s="2" customFormat="1" ht="16.5" x14ac:dyDescent="0.3">
      <c r="C27" s="19"/>
      <c r="D27" s="19"/>
      <c r="E27" s="19"/>
      <c r="F27" s="19"/>
      <c r="G27" s="19"/>
      <c r="H27" s="19"/>
      <c r="I27" s="19"/>
    </row>
    <row r="28" spans="3:12" s="2" customFormat="1" ht="46.5" customHeight="1" x14ac:dyDescent="0.25">
      <c r="C28" s="982" t="s">
        <v>14</v>
      </c>
      <c r="D28" s="983"/>
      <c r="E28" s="983"/>
      <c r="F28" s="983"/>
      <c r="G28" s="983"/>
      <c r="H28" s="983"/>
      <c r="I28" s="1176"/>
    </row>
    <row r="34" spans="12:13" x14ac:dyDescent="0.25">
      <c r="L34" s="383" t="s">
        <v>2320</v>
      </c>
      <c r="M34" s="545">
        <v>100</v>
      </c>
    </row>
    <row r="35" spans="12:13" x14ac:dyDescent="0.25">
      <c r="L35" s="383" t="s">
        <v>1270</v>
      </c>
      <c r="M35" s="545">
        <v>100</v>
      </c>
    </row>
    <row r="36" spans="12:13" x14ac:dyDescent="0.25">
      <c r="L36" s="383" t="s">
        <v>1271</v>
      </c>
      <c r="M36" s="545">
        <v>100</v>
      </c>
    </row>
    <row r="37" spans="12:13" x14ac:dyDescent="0.25">
      <c r="L37" s="383" t="s">
        <v>1272</v>
      </c>
      <c r="M37" s="545">
        <v>50</v>
      </c>
    </row>
    <row r="38" spans="12:13" x14ac:dyDescent="0.25">
      <c r="L38" s="383" t="s">
        <v>1273</v>
      </c>
      <c r="M38" s="545">
        <v>50</v>
      </c>
    </row>
    <row r="39" spans="12:13" x14ac:dyDescent="0.25">
      <c r="L39" s="383" t="s">
        <v>1274</v>
      </c>
      <c r="M39" s="545">
        <v>50</v>
      </c>
    </row>
    <row r="40" spans="12:13" x14ac:dyDescent="0.25">
      <c r="L40" s="383" t="s">
        <v>1275</v>
      </c>
      <c r="M40" s="545">
        <v>50</v>
      </c>
    </row>
  </sheetData>
  <sheetProtection formatColumns="0"/>
  <mergeCells count="3">
    <mergeCell ref="C28:I28"/>
    <mergeCell ref="C10:I10"/>
    <mergeCell ref="C14:D14"/>
  </mergeCells>
  <pageMargins left="0.70866141732283472" right="0.70866141732283472" top="0.74803149606299213" bottom="0.74803149606299213" header="0.31496062992125984" footer="0.31496062992125984"/>
  <pageSetup paperSize="9" scale="45" fitToHeight="0" orientation="portrait" r:id="rId1"/>
  <headerFooter scaleWithDoc="0">
    <oddHeader>&amp;R&amp;F</oddHeader>
    <oddFooter>&amp;L&amp;D &amp;T&amp;RPage &amp;P of &amp;N&amp;C&amp;1#&amp;"Calibri"&amp;10&amp;K000000Classification: Confidential</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800-000000000000}">
          <x14:formula1>
            <xm:f>RS_ValueSource!F36:F37</xm:f>
          </x14:formula1>
          <xm:sqref>E14</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906BA-F465-403F-90CF-B52FDCB28F82}">
  <sheetPr codeName="Sheet52">
    <pageSetUpPr fitToPage="1"/>
  </sheetPr>
  <dimension ref="A2:J13"/>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52" customWidth="1"/>
    <col min="4" max="5" width="28" style="348" customWidth="1"/>
    <col min="6" max="6" width="9.7109375" style="348" customWidth="1"/>
    <col min="7" max="8" width="44.28515625" style="348" customWidth="1"/>
    <col min="9" max="9" width="40.7109375" style="348" customWidth="1"/>
    <col min="10" max="10" width="10.7109375" style="347" customWidth="1"/>
    <col min="11" max="16384" width="9.140625" style="347"/>
  </cols>
  <sheetData>
    <row r="2" spans="1:10" ht="48" customHeight="1" x14ac:dyDescent="0.25">
      <c r="B2" s="815" t="s">
        <v>1353</v>
      </c>
      <c r="C2" s="815"/>
      <c r="D2" s="815"/>
      <c r="E2" s="815"/>
      <c r="F2" s="815"/>
      <c r="G2" s="815"/>
      <c r="H2" s="815"/>
      <c r="I2" s="815"/>
      <c r="J2" s="815"/>
    </row>
    <row r="3" spans="1:10" ht="32.25" customHeight="1" x14ac:dyDescent="0.25">
      <c r="B3" s="350" t="s">
        <v>1386</v>
      </c>
      <c r="C3" s="350" t="s">
        <v>707</v>
      </c>
      <c r="D3" s="350" t="s">
        <v>1301</v>
      </c>
      <c r="E3" s="350" t="s">
        <v>545</v>
      </c>
      <c r="F3" s="371" t="s">
        <v>546</v>
      </c>
      <c r="G3" s="350" t="s">
        <v>547</v>
      </c>
      <c r="H3" s="709" t="s">
        <v>3083</v>
      </c>
      <c r="I3" s="350" t="s">
        <v>428</v>
      </c>
      <c r="J3" s="350" t="s">
        <v>55</v>
      </c>
    </row>
    <row r="4" spans="1:10" ht="57.75" customHeight="1" x14ac:dyDescent="0.25">
      <c r="B4" s="357" t="s">
        <v>1728</v>
      </c>
      <c r="C4" s="357" t="s">
        <v>2342</v>
      </c>
      <c r="D4" s="358" t="s">
        <v>2813</v>
      </c>
      <c r="E4" s="358" t="s">
        <v>3173</v>
      </c>
      <c r="F4" s="357"/>
      <c r="G4" s="358"/>
      <c r="H4" s="477"/>
      <c r="I4" s="477" t="s">
        <v>3323</v>
      </c>
      <c r="J4" s="490" t="s">
        <v>1304</v>
      </c>
    </row>
    <row r="5" spans="1:10" ht="57.75" customHeight="1" x14ac:dyDescent="0.25">
      <c r="B5" s="357" t="s">
        <v>1772</v>
      </c>
      <c r="C5" s="357" t="s">
        <v>2342</v>
      </c>
      <c r="D5" s="358" t="s">
        <v>2813</v>
      </c>
      <c r="E5" s="358" t="s">
        <v>2836</v>
      </c>
      <c r="F5" s="357" t="s">
        <v>551</v>
      </c>
      <c r="G5" s="358" t="s">
        <v>1352</v>
      </c>
      <c r="H5" s="358" t="s">
        <v>3201</v>
      </c>
      <c r="I5" s="478"/>
      <c r="J5" s="490" t="s">
        <v>1304</v>
      </c>
    </row>
    <row r="6" spans="1:10" ht="57.75" customHeight="1" x14ac:dyDescent="0.25">
      <c r="A6" s="556"/>
      <c r="B6" s="767" t="s">
        <v>2791</v>
      </c>
      <c r="C6" s="767" t="s">
        <v>2335</v>
      </c>
      <c r="D6" s="768" t="s">
        <v>3304</v>
      </c>
      <c r="E6" s="768" t="s">
        <v>2824</v>
      </c>
      <c r="F6" s="767" t="s">
        <v>551</v>
      </c>
      <c r="G6" s="768" t="s">
        <v>3305</v>
      </c>
      <c r="H6" s="768"/>
      <c r="I6" s="771"/>
      <c r="J6" s="490" t="s">
        <v>1304</v>
      </c>
    </row>
    <row r="7" spans="1:10" ht="57.75" customHeight="1" x14ac:dyDescent="0.25">
      <c r="A7" s="556"/>
      <c r="B7" s="767" t="s">
        <v>2326</v>
      </c>
      <c r="C7" s="767" t="s">
        <v>2792</v>
      </c>
      <c r="D7" s="768" t="s">
        <v>2799</v>
      </c>
      <c r="E7" s="768" t="s">
        <v>2825</v>
      </c>
      <c r="F7" s="767" t="s">
        <v>558</v>
      </c>
      <c r="G7" s="768" t="s">
        <v>2341</v>
      </c>
      <c r="H7" s="768"/>
      <c r="I7" s="771"/>
      <c r="J7" s="490" t="s">
        <v>1304</v>
      </c>
    </row>
    <row r="8" spans="1:10" ht="57.75" customHeight="1" x14ac:dyDescent="0.25">
      <c r="A8" s="556"/>
      <c r="B8" s="767" t="s">
        <v>2327</v>
      </c>
      <c r="C8" s="767" t="s">
        <v>2793</v>
      </c>
      <c r="D8" s="768" t="s">
        <v>2798</v>
      </c>
      <c r="E8" s="768" t="s">
        <v>2826</v>
      </c>
      <c r="F8" s="767" t="s">
        <v>558</v>
      </c>
      <c r="G8" s="768" t="s">
        <v>2341</v>
      </c>
      <c r="H8" s="768"/>
      <c r="I8" s="771"/>
      <c r="J8" s="490" t="s">
        <v>1304</v>
      </c>
    </row>
    <row r="9" spans="1:10" ht="57.75" customHeight="1" x14ac:dyDescent="0.25">
      <c r="A9" s="556"/>
      <c r="B9" s="767" t="s">
        <v>2328</v>
      </c>
      <c r="C9" s="767" t="s">
        <v>2794</v>
      </c>
      <c r="D9" s="768" t="s">
        <v>2797</v>
      </c>
      <c r="E9" s="768" t="s">
        <v>2827</v>
      </c>
      <c r="F9" s="767" t="s">
        <v>558</v>
      </c>
      <c r="G9" s="768" t="s">
        <v>2341</v>
      </c>
      <c r="H9" s="768"/>
      <c r="I9" s="771"/>
      <c r="J9" s="490" t="s">
        <v>1304</v>
      </c>
    </row>
    <row r="10" spans="1:10" ht="57.75" customHeight="1" x14ac:dyDescent="0.25">
      <c r="A10" s="556"/>
      <c r="B10" s="767" t="s">
        <v>2329</v>
      </c>
      <c r="C10" s="767" t="s">
        <v>2795</v>
      </c>
      <c r="D10" s="768" t="s">
        <v>2796</v>
      </c>
      <c r="E10" s="768" t="s">
        <v>2828</v>
      </c>
      <c r="F10" s="767" t="s">
        <v>558</v>
      </c>
      <c r="G10" s="768" t="s">
        <v>2341</v>
      </c>
      <c r="H10" s="768"/>
      <c r="I10" s="771"/>
      <c r="J10" s="490" t="s">
        <v>1304</v>
      </c>
    </row>
    <row r="11" spans="1:10" ht="57.75" customHeight="1" x14ac:dyDescent="0.25">
      <c r="A11" s="556"/>
      <c r="B11" s="767" t="s">
        <v>2334</v>
      </c>
      <c r="C11" s="767" t="s">
        <v>2800</v>
      </c>
      <c r="D11" s="768" t="s">
        <v>2814</v>
      </c>
      <c r="E11" s="768" t="s">
        <v>2829</v>
      </c>
      <c r="F11" s="767" t="s">
        <v>558</v>
      </c>
      <c r="G11" s="768" t="s">
        <v>2331</v>
      </c>
      <c r="H11" s="768"/>
      <c r="I11" s="771"/>
      <c r="J11" s="490" t="s">
        <v>1304</v>
      </c>
    </row>
    <row r="12" spans="1:10" ht="57.75" customHeight="1" x14ac:dyDescent="0.25">
      <c r="A12" s="556"/>
      <c r="B12" s="767" t="s">
        <v>2803</v>
      </c>
      <c r="C12" s="767" t="s">
        <v>2802</v>
      </c>
      <c r="D12" s="768" t="s">
        <v>2815</v>
      </c>
      <c r="E12" s="768" t="s">
        <v>2830</v>
      </c>
      <c r="F12" s="767" t="s">
        <v>558</v>
      </c>
      <c r="G12" s="768" t="s">
        <v>2331</v>
      </c>
      <c r="H12" s="768"/>
      <c r="I12" s="771"/>
      <c r="J12" s="490" t="s">
        <v>1304</v>
      </c>
    </row>
    <row r="13" spans="1:10" ht="57.75" customHeight="1" x14ac:dyDescent="0.25">
      <c r="A13" s="556"/>
      <c r="B13" s="767" t="s">
        <v>2804</v>
      </c>
      <c r="C13" s="767" t="s">
        <v>2801</v>
      </c>
      <c r="D13" s="768" t="s">
        <v>2816</v>
      </c>
      <c r="E13" s="768" t="s">
        <v>2831</v>
      </c>
      <c r="F13" s="767" t="s">
        <v>558</v>
      </c>
      <c r="G13" s="768" t="s">
        <v>2331</v>
      </c>
      <c r="H13" s="768"/>
      <c r="I13" s="771"/>
      <c r="J13" s="490" t="s">
        <v>1304</v>
      </c>
    </row>
  </sheetData>
  <mergeCells count="1">
    <mergeCell ref="B2:J2"/>
  </mergeCells>
  <phoneticPr fontId="114" type="noConversion"/>
  <conditionalFormatting sqref="J4:J13">
    <cfRule type="cellIs" dxfId="393" priority="132" operator="equal">
      <formula>"Updated"</formula>
    </cfRule>
    <cfRule type="cellIs" dxfId="392" priority="133" operator="equal">
      <formula>"New"</formula>
    </cfRule>
  </conditionalFormatting>
  <conditionalFormatting sqref="B4:G4 I4 B5:I13">
    <cfRule type="expression" dxfId="391" priority="134">
      <formula>OR($J4="New",$J4="Updated")</formula>
    </cfRule>
  </conditionalFormatting>
  <conditionalFormatting sqref="F4:F13">
    <cfRule type="cellIs" dxfId="390" priority="130" stopIfTrue="1" operator="equal">
      <formula>"Validation"</formula>
    </cfRule>
    <cfRule type="cellIs" dxfId="389" priority="131" operator="equal">
      <formula>"Pre-populated"</formula>
    </cfRule>
  </conditionalFormatting>
  <conditionalFormatting sqref="J7">
    <cfRule type="cellIs" dxfId="388" priority="127" operator="equal">
      <formula>"Updated"</formula>
    </cfRule>
    <cfRule type="cellIs" dxfId="387" priority="128" operator="equal">
      <formula>"New"</formula>
    </cfRule>
  </conditionalFormatting>
  <conditionalFormatting sqref="B7:C7">
    <cfRule type="expression" dxfId="386" priority="129">
      <formula>OR($J7="New",$J7="Updated")</formula>
    </cfRule>
  </conditionalFormatting>
  <conditionalFormatting sqref="F7">
    <cfRule type="cellIs" dxfId="385" priority="125" stopIfTrue="1" operator="equal">
      <formula>"Validation"</formula>
    </cfRule>
    <cfRule type="cellIs" dxfId="384" priority="126" operator="equal">
      <formula>"Pre-populated"</formula>
    </cfRule>
  </conditionalFormatting>
  <conditionalFormatting sqref="J11">
    <cfRule type="cellIs" dxfId="383" priority="116" operator="equal">
      <formula>"Updated"</formula>
    </cfRule>
    <cfRule type="cellIs" dxfId="382" priority="117" operator="equal">
      <formula>"New"</formula>
    </cfRule>
  </conditionalFormatting>
  <conditionalFormatting sqref="F11">
    <cfRule type="expression" dxfId="381" priority="118">
      <formula>OR($J11="New",$J11="Updated")</formula>
    </cfRule>
  </conditionalFormatting>
  <conditionalFormatting sqref="F11">
    <cfRule type="cellIs" dxfId="380" priority="114" stopIfTrue="1" operator="equal">
      <formula>"Validation"</formula>
    </cfRule>
    <cfRule type="cellIs" dxfId="379" priority="115" operator="equal">
      <formula>"Pre-populated"</formula>
    </cfRule>
  </conditionalFormatting>
  <conditionalFormatting sqref="C11">
    <cfRule type="expression" dxfId="378" priority="113">
      <formula>OR($J11="New",$J11="Updated")</formula>
    </cfRule>
  </conditionalFormatting>
  <conditionalFormatting sqref="E11">
    <cfRule type="expression" dxfId="377" priority="106">
      <formula>OR($J11="New",$J11="Updated")</formula>
    </cfRule>
  </conditionalFormatting>
  <conditionalFormatting sqref="D11">
    <cfRule type="expression" dxfId="376" priority="104">
      <formula>OR($J11="New",$J11="Updated")</formula>
    </cfRule>
  </conditionalFormatting>
  <conditionalFormatting sqref="G11:H11">
    <cfRule type="expression" dxfId="375" priority="99">
      <formula>OR($J11="New",$J11="Updated")</formula>
    </cfRule>
  </conditionalFormatting>
  <conditionalFormatting sqref="J6">
    <cfRule type="cellIs" dxfId="374" priority="96" operator="equal">
      <formula>"Updated"</formula>
    </cfRule>
    <cfRule type="cellIs" dxfId="373" priority="97" operator="equal">
      <formula>"New"</formula>
    </cfRule>
  </conditionalFormatting>
  <conditionalFormatting sqref="F6">
    <cfRule type="cellIs" dxfId="372" priority="94" stopIfTrue="1" operator="equal">
      <formula>"Validation"</formula>
    </cfRule>
    <cfRule type="cellIs" dxfId="371" priority="95" operator="equal">
      <formula>"Pre-populated"</formula>
    </cfRule>
  </conditionalFormatting>
  <conditionalFormatting sqref="J8:J10">
    <cfRule type="cellIs" dxfId="370" priority="87" operator="equal">
      <formula>"Updated"</formula>
    </cfRule>
    <cfRule type="cellIs" dxfId="369" priority="88" operator="equal">
      <formula>"New"</formula>
    </cfRule>
  </conditionalFormatting>
  <conditionalFormatting sqref="F8:H10">
    <cfRule type="expression" dxfId="368" priority="89">
      <formula>OR($J8="New",$J8="Updated")</formula>
    </cfRule>
  </conditionalFormatting>
  <conditionalFormatting sqref="F8:F10">
    <cfRule type="cellIs" dxfId="367" priority="85" stopIfTrue="1" operator="equal">
      <formula>"Validation"</formula>
    </cfRule>
    <cfRule type="cellIs" dxfId="366" priority="86" operator="equal">
      <formula>"Pre-populated"</formula>
    </cfRule>
  </conditionalFormatting>
  <conditionalFormatting sqref="B8">
    <cfRule type="expression" dxfId="365" priority="84">
      <formula>OR($J8="New",$J8="Updated")</formula>
    </cfRule>
  </conditionalFormatting>
  <conditionalFormatting sqref="B9">
    <cfRule type="expression" dxfId="364" priority="83">
      <formula>OR($J9="New",$J9="Updated")</formula>
    </cfRule>
  </conditionalFormatting>
  <conditionalFormatting sqref="B8">
    <cfRule type="expression" dxfId="363" priority="80">
      <formula>OR($J8="New",$J8="Updated")</formula>
    </cfRule>
  </conditionalFormatting>
  <conditionalFormatting sqref="B9">
    <cfRule type="expression" dxfId="362" priority="79">
      <formula>OR($J9="New",$J9="Updated")</formula>
    </cfRule>
  </conditionalFormatting>
  <conditionalFormatting sqref="C8">
    <cfRule type="expression" dxfId="361" priority="77">
      <formula>OR($J8="New",$J8="Updated")</formula>
    </cfRule>
  </conditionalFormatting>
  <conditionalFormatting sqref="C9">
    <cfRule type="expression" dxfId="360" priority="76">
      <formula>OR($J9="New",$J9="Updated")</formula>
    </cfRule>
  </conditionalFormatting>
  <conditionalFormatting sqref="C10">
    <cfRule type="expression" dxfId="359" priority="75">
      <formula>OR($J10="New",$J10="Updated")</formula>
    </cfRule>
  </conditionalFormatting>
  <conditionalFormatting sqref="E10">
    <cfRule type="expression" dxfId="358" priority="36">
      <formula>OR($J10="New",$J10="Updated")</formula>
    </cfRule>
  </conditionalFormatting>
  <conditionalFormatting sqref="E13">
    <cfRule type="expression" dxfId="357" priority="34">
      <formula>OR($J13="New",$J13="Updated")</formula>
    </cfRule>
  </conditionalFormatting>
  <conditionalFormatting sqref="D10">
    <cfRule type="expression" dxfId="356" priority="72">
      <formula>OR($J10="New",$J10="Updated")</formula>
    </cfRule>
  </conditionalFormatting>
  <conditionalFormatting sqref="B6">
    <cfRule type="expression" dxfId="355" priority="71">
      <formula>OR($J6="New",$J6="Updated")</formula>
    </cfRule>
  </conditionalFormatting>
  <conditionalFormatting sqref="B7">
    <cfRule type="expression" dxfId="354" priority="70">
      <formula>OR($J7="New",$J7="Updated")</formula>
    </cfRule>
  </conditionalFormatting>
  <conditionalFormatting sqref="B8">
    <cfRule type="expression" dxfId="353" priority="69">
      <formula>OR($J8="New",$J8="Updated")</formula>
    </cfRule>
  </conditionalFormatting>
  <conditionalFormatting sqref="B9">
    <cfRule type="expression" dxfId="352" priority="68">
      <formula>OR($J9="New",$J9="Updated")</formula>
    </cfRule>
  </conditionalFormatting>
  <conditionalFormatting sqref="B7">
    <cfRule type="expression" dxfId="351" priority="67">
      <formula>OR($J7="New",$J7="Updated")</formula>
    </cfRule>
  </conditionalFormatting>
  <conditionalFormatting sqref="B8">
    <cfRule type="expression" dxfId="350" priority="66">
      <formula>OR($J8="New",$J8="Updated")</formula>
    </cfRule>
  </conditionalFormatting>
  <conditionalFormatting sqref="B9">
    <cfRule type="expression" dxfId="349" priority="65">
      <formula>OR($J9="New",$J9="Updated")</formula>
    </cfRule>
  </conditionalFormatting>
  <conditionalFormatting sqref="I12:I13">
    <cfRule type="expression" dxfId="348" priority="64">
      <formula>OR($J12="New",$J12="Updated")</formula>
    </cfRule>
  </conditionalFormatting>
  <conditionalFormatting sqref="J12:J13">
    <cfRule type="cellIs" dxfId="347" priority="61" operator="equal">
      <formula>"Updated"</formula>
    </cfRule>
    <cfRule type="cellIs" dxfId="346" priority="62" operator="equal">
      <formula>"New"</formula>
    </cfRule>
  </conditionalFormatting>
  <conditionalFormatting sqref="F12:F13">
    <cfRule type="expression" dxfId="345" priority="63">
      <formula>OR($J12="New",$J12="Updated")</formula>
    </cfRule>
  </conditionalFormatting>
  <conditionalFormatting sqref="F12:F13">
    <cfRule type="cellIs" dxfId="344" priority="59" stopIfTrue="1" operator="equal">
      <formula>"Validation"</formula>
    </cfRule>
    <cfRule type="cellIs" dxfId="343" priority="60" operator="equal">
      <formula>"Pre-populated"</formula>
    </cfRule>
  </conditionalFormatting>
  <conditionalFormatting sqref="C12:C13">
    <cfRule type="expression" dxfId="342" priority="58">
      <formula>OR($J12="New",$J12="Updated")</formula>
    </cfRule>
  </conditionalFormatting>
  <conditionalFormatting sqref="G12:H13">
    <cfRule type="expression" dxfId="341" priority="55">
      <formula>OR($J12="New",$J12="Updated")</formula>
    </cfRule>
  </conditionalFormatting>
  <conditionalFormatting sqref="I13">
    <cfRule type="expression" dxfId="340" priority="54">
      <formula>OR($J13="New",$J13="Updated")</formula>
    </cfRule>
  </conditionalFormatting>
  <conditionalFormatting sqref="J13">
    <cfRule type="cellIs" dxfId="339" priority="51" operator="equal">
      <formula>"Updated"</formula>
    </cfRule>
    <cfRule type="cellIs" dxfId="338" priority="52" operator="equal">
      <formula>"New"</formula>
    </cfRule>
  </conditionalFormatting>
  <conditionalFormatting sqref="F13">
    <cfRule type="expression" dxfId="337" priority="53">
      <formula>OR($J13="New",$J13="Updated")</formula>
    </cfRule>
  </conditionalFormatting>
  <conditionalFormatting sqref="F13">
    <cfRule type="cellIs" dxfId="336" priority="49" stopIfTrue="1" operator="equal">
      <formula>"Validation"</formula>
    </cfRule>
    <cfRule type="cellIs" dxfId="335" priority="50" operator="equal">
      <formula>"Pre-populated"</formula>
    </cfRule>
  </conditionalFormatting>
  <conditionalFormatting sqref="G13:H13">
    <cfRule type="expression" dxfId="334" priority="45">
      <formula>OR($J13="New",$J13="Updated")</formula>
    </cfRule>
  </conditionalFormatting>
  <conditionalFormatting sqref="D9">
    <cfRule type="expression" dxfId="333" priority="44">
      <formula>OR($J9="New",$J9="Updated")</formula>
    </cfRule>
  </conditionalFormatting>
  <conditionalFormatting sqref="D8">
    <cfRule type="expression" dxfId="332" priority="43">
      <formula>OR($J8="New",$J8="Updated")</formula>
    </cfRule>
  </conditionalFormatting>
  <conditionalFormatting sqref="D7">
    <cfRule type="expression" dxfId="331" priority="42">
      <formula>OR($J7="New",$J7="Updated")</formula>
    </cfRule>
  </conditionalFormatting>
  <conditionalFormatting sqref="D12:D13">
    <cfRule type="expression" dxfId="330" priority="41">
      <formula>OR($J12="New",$J12="Updated")</formula>
    </cfRule>
  </conditionalFormatting>
  <conditionalFormatting sqref="D13">
    <cfRule type="expression" dxfId="329" priority="40">
      <formula>OR($J13="New",$J13="Updated")</formula>
    </cfRule>
  </conditionalFormatting>
  <conditionalFormatting sqref="C13">
    <cfRule type="expression" dxfId="328" priority="39">
      <formula>OR($J13="New",$J13="Updated")</formula>
    </cfRule>
  </conditionalFormatting>
  <conditionalFormatting sqref="E8">
    <cfRule type="expression" dxfId="327" priority="38">
      <formula>OR($J8="New",$J8="Updated")</formula>
    </cfRule>
  </conditionalFormatting>
  <conditionalFormatting sqref="E9">
    <cfRule type="expression" dxfId="326" priority="37">
      <formula>OR($J9="New",$J9="Updated")</formula>
    </cfRule>
  </conditionalFormatting>
  <conditionalFormatting sqref="E12:E13">
    <cfRule type="expression" dxfId="325" priority="35">
      <formula>OR($J12="New",$J12="Updated")</formula>
    </cfRule>
  </conditionalFormatting>
  <conditionalFormatting sqref="H3">
    <cfRule type="expression" dxfId="324" priority="5">
      <formula>OR($J3="New",$J3="Updated")</formula>
    </cfRule>
  </conditionalFormatting>
  <conditionalFormatting sqref="H4">
    <cfRule type="expression" dxfId="323" priority="4">
      <formula>OR($J4="New",$J4="Updated")</formula>
    </cfRule>
  </conditionalFormatting>
  <conditionalFormatting sqref="I8">
    <cfRule type="expression" dxfId="322" priority="3">
      <formula>OR($J8="New",$J8="Updated")</formula>
    </cfRule>
  </conditionalFormatting>
  <conditionalFormatting sqref="I9">
    <cfRule type="expression" dxfId="321" priority="2">
      <formula>OR($J9="New",$J9="Updated")</formula>
    </cfRule>
  </conditionalFormatting>
  <conditionalFormatting sqref="I10">
    <cfRule type="expression" dxfId="320" priority="1">
      <formula>OR($J10="New",$J10="Updated")</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FC9053-9BEE-4E0C-BCE2-7589C445E9AA}">
          <x14:formula1>
            <xm:f>RS_ValueSource!$E$41:$E$44</xm:f>
          </x14:formula1>
          <xm:sqref>F4:F13</xm:sqref>
        </x14:dataValidation>
        <x14:dataValidation type="list" allowBlank="1" showInputMessage="1" showErrorMessage="1" xr:uid="{06ACD206-7721-4467-AF80-D293835A844F}">
          <x14:formula1>
            <xm:f>RS_ValueSource!$E$38:$E$40</xm:f>
          </x14:formula1>
          <xm:sqref>J4:J13</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pageSetUpPr fitToPage="1"/>
  </sheetPr>
  <dimension ref="A1:Q44"/>
  <sheetViews>
    <sheetView showGridLines="0" zoomScaleNormal="100" zoomScaleSheetLayoutView="100" workbookViewId="0"/>
  </sheetViews>
  <sheetFormatPr defaultRowHeight="15" x14ac:dyDescent="0.25"/>
  <cols>
    <col min="1" max="1" width="2" style="2" customWidth="1"/>
    <col min="2" max="2" width="4.28515625" style="2" customWidth="1"/>
    <col min="3" max="3" width="37.28515625" style="2" bestFit="1" customWidth="1"/>
    <col min="4" max="11" width="20.28515625" style="2" customWidth="1"/>
    <col min="12" max="12" width="48.85546875" style="2" customWidth="1"/>
    <col min="13" max="13" width="4.42578125" style="2" customWidth="1"/>
    <col min="14" max="17" width="25" style="2" customWidth="1"/>
  </cols>
  <sheetData>
    <row r="1" spans="1:17" s="19" customFormat="1" ht="16.5" x14ac:dyDescent="0.3">
      <c r="A1" s="3"/>
    </row>
    <row r="2" spans="1:17" s="19" customFormat="1" ht="16.5" x14ac:dyDescent="0.3">
      <c r="A2" s="3"/>
    </row>
    <row r="3" spans="1:17" s="19" customFormat="1" ht="16.5" x14ac:dyDescent="0.3">
      <c r="A3" s="3"/>
    </row>
    <row r="4" spans="1:17" s="19" customFormat="1" ht="20.25" x14ac:dyDescent="0.35">
      <c r="A4" s="3"/>
      <c r="B4" s="207" t="s">
        <v>49</v>
      </c>
      <c r="C4" s="415"/>
      <c r="D4" s="387"/>
      <c r="E4" s="387"/>
      <c r="F4" s="387"/>
      <c r="G4" s="146"/>
      <c r="H4" s="208"/>
      <c r="I4" s="208"/>
      <c r="J4" s="208"/>
      <c r="K4" s="208"/>
      <c r="L4" s="146"/>
      <c r="M4" s="146"/>
      <c r="N4" s="146"/>
      <c r="O4" s="146"/>
      <c r="P4" s="146" t="s">
        <v>73</v>
      </c>
      <c r="Q4" s="269" t="str">
        <f>'010'!E8</f>
        <v>1234</v>
      </c>
    </row>
    <row r="5" spans="1:17" s="19" customFormat="1" ht="16.5" x14ac:dyDescent="0.3">
      <c r="A5" s="3"/>
      <c r="B5" s="201"/>
      <c r="C5" s="201"/>
      <c r="D5" s="202"/>
      <c r="E5" s="202"/>
      <c r="F5" s="202"/>
      <c r="G5" s="203"/>
    </row>
    <row r="6" spans="1:17" s="19" customFormat="1" ht="17.25" x14ac:dyDescent="0.3">
      <c r="A6" s="3"/>
      <c r="C6" s="564" t="s">
        <v>2410</v>
      </c>
      <c r="D6" s="388"/>
      <c r="E6" s="387"/>
      <c r="F6" s="387"/>
      <c r="G6" s="146"/>
      <c r="H6" s="208"/>
      <c r="I6" s="208"/>
      <c r="J6" s="208"/>
      <c r="K6" s="208"/>
      <c r="L6" s="208"/>
      <c r="M6" s="208"/>
      <c r="N6" s="208"/>
      <c r="O6" s="208"/>
      <c r="P6" s="208"/>
    </row>
    <row r="7" spans="1:17" s="19" customFormat="1" ht="17.25" x14ac:dyDescent="0.3">
      <c r="A7" s="3"/>
      <c r="B7" s="201"/>
      <c r="C7" s="385"/>
      <c r="D7" s="202"/>
      <c r="E7" s="202"/>
      <c r="F7" s="202"/>
      <c r="G7" s="203"/>
      <c r="H7" s="202"/>
      <c r="I7" s="202"/>
      <c r="J7" s="95"/>
      <c r="K7" s="95"/>
      <c r="L7" s="95"/>
      <c r="M7" s="95"/>
      <c r="N7" s="95"/>
      <c r="O7" s="95"/>
      <c r="P7" s="95"/>
      <c r="Q7" s="95"/>
    </row>
    <row r="8" spans="1:17" s="19" customFormat="1" ht="17.25" x14ac:dyDescent="0.3">
      <c r="B8" s="201"/>
      <c r="C8" s="209" t="s">
        <v>230</v>
      </c>
      <c r="D8" s="210"/>
      <c r="E8" s="210"/>
      <c r="F8" s="210"/>
      <c r="G8" s="211"/>
      <c r="H8" s="210"/>
      <c r="I8" s="210"/>
      <c r="J8" s="212"/>
      <c r="K8" s="212"/>
      <c r="L8" s="212"/>
      <c r="M8" s="212"/>
      <c r="N8" s="212"/>
      <c r="O8" s="212"/>
      <c r="P8" s="212"/>
      <c r="Q8" s="212"/>
    </row>
    <row r="9" spans="1:17" s="19" customFormat="1" ht="16.5" x14ac:dyDescent="0.3"/>
    <row r="10" spans="1:17" s="19" customFormat="1" ht="285.75" customHeight="1" x14ac:dyDescent="0.3">
      <c r="C10" s="1193" t="s">
        <v>3503</v>
      </c>
      <c r="D10" s="1226"/>
      <c r="E10" s="1226"/>
      <c r="F10" s="1226"/>
      <c r="G10" s="1226"/>
      <c r="H10" s="1226"/>
      <c r="I10" s="1226"/>
      <c r="J10" s="1226"/>
      <c r="K10" s="1226"/>
      <c r="L10" s="1226"/>
      <c r="M10" s="1226"/>
      <c r="N10" s="1226"/>
      <c r="O10" s="1226"/>
      <c r="P10" s="1226"/>
      <c r="Q10" s="1227"/>
    </row>
    <row r="11" spans="1:17" s="19" customFormat="1" ht="16.5" x14ac:dyDescent="0.3">
      <c r="D11" s="401"/>
      <c r="E11" s="401"/>
      <c r="F11" s="401"/>
      <c r="G11" s="401"/>
      <c r="H11" s="401"/>
      <c r="I11" s="401"/>
      <c r="J11" s="401"/>
      <c r="K11" s="401"/>
      <c r="L11" s="117"/>
      <c r="M11" s="117"/>
      <c r="N11" s="402"/>
      <c r="O11" s="401"/>
      <c r="P11" s="401"/>
      <c r="Q11" s="401"/>
    </row>
    <row r="12" spans="1:17" s="19" customFormat="1" ht="17.25" x14ac:dyDescent="0.3">
      <c r="C12" s="213" t="s">
        <v>231</v>
      </c>
      <c r="D12" s="401"/>
      <c r="E12" s="401"/>
      <c r="F12" s="401"/>
      <c r="G12" s="401"/>
      <c r="H12" s="401"/>
      <c r="I12" s="401"/>
      <c r="J12" s="401"/>
      <c r="K12" s="401"/>
      <c r="L12" s="117"/>
      <c r="M12" s="117"/>
      <c r="N12" s="402"/>
      <c r="O12" s="401"/>
      <c r="P12" s="401"/>
      <c r="Q12" s="401"/>
    </row>
    <row r="13" spans="1:17" s="19" customFormat="1" ht="17.25" x14ac:dyDescent="0.3">
      <c r="C13" s="213"/>
    </row>
    <row r="14" spans="1:17" ht="20.100000000000001" customHeight="1" x14ac:dyDescent="0.25">
      <c r="B14" s="390"/>
      <c r="C14" s="997" t="s">
        <v>232</v>
      </c>
      <c r="D14" s="995" t="s">
        <v>1200</v>
      </c>
      <c r="E14" s="995" t="s">
        <v>1201</v>
      </c>
      <c r="F14" s="995" t="s">
        <v>1202</v>
      </c>
      <c r="G14" s="995" t="s">
        <v>1196</v>
      </c>
      <c r="H14" s="995" t="s">
        <v>1203</v>
      </c>
      <c r="I14" s="995" t="s">
        <v>1204</v>
      </c>
      <c r="J14" s="995" t="s">
        <v>1205</v>
      </c>
      <c r="K14" s="1002" t="s">
        <v>1196</v>
      </c>
      <c r="L14" s="1001" t="s">
        <v>391</v>
      </c>
      <c r="M14" s="399"/>
      <c r="N14" s="1002" t="s">
        <v>1206</v>
      </c>
      <c r="O14" s="1002" t="s">
        <v>1207</v>
      </c>
      <c r="P14" s="1002" t="s">
        <v>1208</v>
      </c>
      <c r="Q14" s="1002" t="s">
        <v>1209</v>
      </c>
    </row>
    <row r="15" spans="1:17" ht="20.100000000000001" customHeight="1" x14ac:dyDescent="0.25">
      <c r="B15" s="391"/>
      <c r="C15" s="998"/>
      <c r="D15" s="1038"/>
      <c r="E15" s="1038"/>
      <c r="F15" s="1038"/>
      <c r="G15" s="1038"/>
      <c r="H15" s="1038"/>
      <c r="I15" s="1038"/>
      <c r="J15" s="1038"/>
      <c r="K15" s="1189"/>
      <c r="L15" s="1164"/>
      <c r="M15" s="399"/>
      <c r="N15" s="1189"/>
      <c r="O15" s="1189"/>
      <c r="P15" s="1189"/>
      <c r="Q15" s="1189"/>
    </row>
    <row r="16" spans="1:17" ht="20.100000000000001" customHeight="1" x14ac:dyDescent="0.25">
      <c r="B16" s="391"/>
      <c r="C16" s="998"/>
      <c r="D16" s="996"/>
      <c r="E16" s="996"/>
      <c r="F16" s="996"/>
      <c r="G16" s="996"/>
      <c r="H16" s="996"/>
      <c r="I16" s="996"/>
      <c r="J16" s="996"/>
      <c r="K16" s="1190"/>
      <c r="L16" s="1164"/>
      <c r="M16" s="399"/>
      <c r="N16" s="1190"/>
      <c r="O16" s="1190"/>
      <c r="P16" s="1190"/>
      <c r="Q16" s="1190"/>
    </row>
    <row r="17" spans="2:17" ht="25.5" customHeight="1" x14ac:dyDescent="0.25">
      <c r="B17" s="393"/>
      <c r="C17" s="999"/>
      <c r="D17" s="386" t="s">
        <v>88</v>
      </c>
      <c r="E17" s="386" t="s">
        <v>89</v>
      </c>
      <c r="F17" s="386" t="s">
        <v>99</v>
      </c>
      <c r="G17" s="395" t="s">
        <v>100</v>
      </c>
      <c r="H17" s="395" t="s">
        <v>101</v>
      </c>
      <c r="I17" s="395" t="s">
        <v>102</v>
      </c>
      <c r="J17" s="395" t="s">
        <v>103</v>
      </c>
      <c r="K17" s="389" t="s">
        <v>104</v>
      </c>
      <c r="L17" s="1188"/>
      <c r="M17" s="399"/>
      <c r="N17" s="396" t="s">
        <v>105</v>
      </c>
      <c r="O17" s="396" t="s">
        <v>106</v>
      </c>
      <c r="P17" s="396" t="s">
        <v>148</v>
      </c>
      <c r="Q17" s="396" t="s">
        <v>149</v>
      </c>
    </row>
    <row r="18" spans="2:17" s="2" customFormat="1" ht="39" customHeight="1" x14ac:dyDescent="0.25">
      <c r="B18" s="392"/>
      <c r="C18" s="216" t="s">
        <v>3257</v>
      </c>
      <c r="D18" s="286">
        <v>0</v>
      </c>
      <c r="E18" s="286">
        <v>0</v>
      </c>
      <c r="F18" s="286">
        <v>0</v>
      </c>
      <c r="G18" s="505" t="s">
        <v>3249</v>
      </c>
      <c r="H18" s="286">
        <v>0</v>
      </c>
      <c r="I18" s="286">
        <v>0</v>
      </c>
      <c r="J18" s="286">
        <v>0</v>
      </c>
      <c r="K18" s="505" t="s">
        <v>3250</v>
      </c>
      <c r="L18" s="286">
        <v>0</v>
      </c>
      <c r="M18" s="400"/>
      <c r="N18" s="286">
        <v>0</v>
      </c>
      <c r="O18" s="286">
        <v>0</v>
      </c>
      <c r="P18" s="286">
        <v>0</v>
      </c>
      <c r="Q18" s="286">
        <v>0</v>
      </c>
    </row>
    <row r="19" spans="2:17" s="2" customFormat="1" ht="39" hidden="1" customHeight="1" x14ac:dyDescent="0.25">
      <c r="B19" s="392"/>
      <c r="C19" s="216" t="s">
        <v>1786</v>
      </c>
      <c r="D19" s="286">
        <v>0</v>
      </c>
      <c r="E19" s="286">
        <v>0</v>
      </c>
      <c r="F19" s="286">
        <v>0</v>
      </c>
      <c r="G19" s="505" t="s">
        <v>3249</v>
      </c>
      <c r="H19" s="286">
        <v>0</v>
      </c>
      <c r="I19" s="286">
        <v>0</v>
      </c>
      <c r="J19" s="286">
        <v>0</v>
      </c>
      <c r="K19" s="505" t="s">
        <v>3250</v>
      </c>
      <c r="L19" s="286">
        <v>0</v>
      </c>
      <c r="M19" s="400"/>
      <c r="N19" s="286">
        <v>0</v>
      </c>
      <c r="O19" s="286">
        <v>0</v>
      </c>
      <c r="P19" s="286">
        <v>0</v>
      </c>
      <c r="Q19" s="286">
        <v>0</v>
      </c>
    </row>
    <row r="20" spans="2:17" s="2" customFormat="1" ht="39" customHeight="1" x14ac:dyDescent="0.25">
      <c r="B20" s="392"/>
      <c r="C20" s="216" t="s">
        <v>239</v>
      </c>
      <c r="D20" s="286">
        <v>0</v>
      </c>
      <c r="E20" s="286">
        <v>0</v>
      </c>
      <c r="F20" s="286">
        <v>0</v>
      </c>
      <c r="G20" s="505" t="s">
        <v>3249</v>
      </c>
      <c r="H20" s="286">
        <v>0</v>
      </c>
      <c r="I20" s="286">
        <v>0</v>
      </c>
      <c r="J20" s="286">
        <v>0</v>
      </c>
      <c r="K20" s="505" t="s">
        <v>3250</v>
      </c>
      <c r="L20" s="286">
        <v>0</v>
      </c>
      <c r="M20" s="400"/>
      <c r="N20" s="286">
        <v>0</v>
      </c>
      <c r="O20" s="286">
        <v>0</v>
      </c>
      <c r="P20" s="286">
        <v>0</v>
      </c>
      <c r="Q20" s="286">
        <v>0</v>
      </c>
    </row>
    <row r="21" spans="2:17" s="2" customFormat="1" ht="65.25" customHeight="1" x14ac:dyDescent="0.25">
      <c r="B21" s="392"/>
      <c r="C21" s="471" t="s">
        <v>93</v>
      </c>
      <c r="D21" s="505" t="s">
        <v>3251</v>
      </c>
      <c r="E21" s="286">
        <v>0</v>
      </c>
      <c r="F21" s="286">
        <v>0</v>
      </c>
      <c r="G21" s="505" t="s">
        <v>3249</v>
      </c>
      <c r="H21" s="505" t="s">
        <v>3252</v>
      </c>
      <c r="I21" s="286">
        <v>0</v>
      </c>
      <c r="J21" s="286">
        <v>0</v>
      </c>
      <c r="K21" s="505" t="s">
        <v>3250</v>
      </c>
      <c r="L21" s="735"/>
      <c r="M21" s="769"/>
      <c r="N21" s="286">
        <v>0</v>
      </c>
      <c r="O21" s="286">
        <v>0</v>
      </c>
      <c r="P21" s="286">
        <v>0</v>
      </c>
      <c r="Q21" s="286">
        <v>0</v>
      </c>
    </row>
    <row r="22" spans="2:17" ht="24.75" customHeight="1" x14ac:dyDescent="0.3">
      <c r="E22" s="19"/>
      <c r="F22" s="19"/>
      <c r="I22" s="19"/>
      <c r="J22" s="19"/>
    </row>
    <row r="23" spans="2:17" s="2" customFormat="1" ht="17.25" x14ac:dyDescent="0.3">
      <c r="C23" s="68" t="s">
        <v>240</v>
      </c>
      <c r="D23" s="19"/>
      <c r="E23" s="19"/>
      <c r="F23" s="19"/>
      <c r="G23" s="19"/>
      <c r="H23" s="19"/>
      <c r="I23" s="19"/>
      <c r="J23" s="19"/>
      <c r="K23" s="19"/>
      <c r="L23" s="19"/>
      <c r="M23" s="19"/>
      <c r="N23" s="19"/>
      <c r="O23" s="19"/>
      <c r="P23" s="19"/>
      <c r="Q23" s="19"/>
    </row>
    <row r="24" spans="2:17" s="2" customFormat="1" ht="16.5" x14ac:dyDescent="0.3">
      <c r="C24" s="19"/>
      <c r="D24" s="19"/>
      <c r="E24" s="19"/>
      <c r="F24" s="19"/>
      <c r="G24" s="19"/>
      <c r="H24" s="19"/>
      <c r="I24" s="19"/>
      <c r="J24" s="19"/>
      <c r="K24" s="19"/>
      <c r="L24" s="19"/>
      <c r="M24" s="19"/>
      <c r="N24" s="19"/>
      <c r="O24" s="19"/>
      <c r="P24" s="19"/>
      <c r="Q24" s="19"/>
    </row>
    <row r="25" spans="2:17" s="2" customFormat="1" ht="14.25" customHeight="1" x14ac:dyDescent="0.25">
      <c r="C25" s="1180"/>
      <c r="D25" s="1181"/>
      <c r="E25" s="1181"/>
      <c r="F25" s="1181"/>
      <c r="G25" s="1181"/>
      <c r="H25" s="1181"/>
      <c r="I25" s="1181"/>
      <c r="J25" s="1181"/>
      <c r="K25" s="1181"/>
      <c r="L25" s="1181"/>
      <c r="M25" s="1181"/>
      <c r="N25" s="1181"/>
      <c r="O25" s="1181"/>
      <c r="P25" s="1181"/>
      <c r="Q25" s="1182"/>
    </row>
    <row r="28" spans="2:17" s="19" customFormat="1" ht="17.25" x14ac:dyDescent="0.3">
      <c r="B28" s="201"/>
      <c r="C28" s="209" t="s">
        <v>241</v>
      </c>
      <c r="D28" s="210"/>
      <c r="E28" s="210"/>
      <c r="F28" s="210"/>
      <c r="G28" s="211"/>
      <c r="H28" s="210"/>
      <c r="I28" s="210"/>
      <c r="J28" s="212"/>
      <c r="K28" s="212"/>
      <c r="L28" s="212"/>
      <c r="M28" s="212"/>
      <c r="N28" s="212"/>
      <c r="O28" s="212"/>
      <c r="P28" s="212"/>
      <c r="Q28" s="212"/>
    </row>
    <row r="29" spans="2:17" s="19" customFormat="1" ht="16.5" x14ac:dyDescent="0.3"/>
    <row r="30" spans="2:17" s="19" customFormat="1" ht="163.5" customHeight="1" x14ac:dyDescent="0.3">
      <c r="C30" s="1185" t="s">
        <v>3502</v>
      </c>
      <c r="D30" s="1186"/>
      <c r="E30" s="1186"/>
      <c r="F30" s="1186"/>
      <c r="G30" s="1186"/>
      <c r="H30" s="1186"/>
      <c r="I30" s="1186"/>
      <c r="J30" s="1186"/>
      <c r="K30" s="1186"/>
      <c r="L30" s="1186"/>
      <c r="M30" s="1186"/>
      <c r="N30" s="1186"/>
      <c r="O30" s="1186"/>
      <c r="P30" s="1186"/>
      <c r="Q30" s="1187"/>
    </row>
    <row r="31" spans="2:17" s="19" customFormat="1" ht="16.5" x14ac:dyDescent="0.3">
      <c r="D31" s="401"/>
      <c r="E31" s="401"/>
      <c r="F31" s="401"/>
      <c r="G31" s="401"/>
      <c r="H31" s="401"/>
      <c r="I31" s="401"/>
      <c r="J31" s="401"/>
      <c r="K31" s="401"/>
      <c r="L31" s="117"/>
      <c r="M31" s="117"/>
      <c r="N31" s="402"/>
      <c r="O31" s="401"/>
      <c r="P31" s="401"/>
      <c r="Q31" s="401"/>
    </row>
    <row r="32" spans="2:17" s="19" customFormat="1" ht="17.25" x14ac:dyDescent="0.3">
      <c r="C32" s="213" t="s">
        <v>231</v>
      </c>
      <c r="D32" s="401"/>
      <c r="E32" s="401"/>
      <c r="F32" s="401"/>
      <c r="G32" s="401"/>
      <c r="H32" s="401"/>
      <c r="I32" s="401"/>
      <c r="J32" s="401"/>
      <c r="K32" s="401"/>
      <c r="L32" s="117"/>
      <c r="M32" s="117"/>
      <c r="N32" s="402"/>
      <c r="O32" s="401"/>
      <c r="P32" s="401"/>
      <c r="Q32" s="401"/>
    </row>
    <row r="33" spans="2:17" s="19" customFormat="1" ht="17.25" x14ac:dyDescent="0.3">
      <c r="C33" s="213"/>
    </row>
    <row r="34" spans="2:17" ht="34.5" customHeight="1" thickBot="1" x14ac:dyDescent="0.3">
      <c r="B34" s="390"/>
      <c r="C34" s="997" t="s">
        <v>232</v>
      </c>
      <c r="D34" s="995" t="s">
        <v>1197</v>
      </c>
      <c r="E34" s="995" t="s">
        <v>1199</v>
      </c>
      <c r="F34" s="995" t="s">
        <v>1198</v>
      </c>
      <c r="G34" s="1000" t="s">
        <v>391</v>
      </c>
      <c r="H34" s="1001"/>
      <c r="I34" s="1001"/>
      <c r="J34" s="1183"/>
      <c r="K34" s="1183"/>
      <c r="L34" s="1183"/>
      <c r="M34" s="403"/>
      <c r="N34" s="1183"/>
      <c r="O34" s="1183"/>
      <c r="P34" s="1183"/>
      <c r="Q34" s="1191"/>
    </row>
    <row r="35" spans="2:17" ht="34.5" customHeight="1" thickTop="1" thickBot="1" x14ac:dyDescent="0.3">
      <c r="B35" s="391"/>
      <c r="C35" s="998"/>
      <c r="D35" s="1038"/>
      <c r="E35" s="1038"/>
      <c r="F35" s="1038"/>
      <c r="G35" s="1039"/>
      <c r="H35" s="1164"/>
      <c r="I35" s="1164"/>
      <c r="J35" s="1184"/>
      <c r="K35" s="1184"/>
      <c r="L35" s="1184"/>
      <c r="M35" s="404"/>
      <c r="N35" s="1184"/>
      <c r="O35" s="1184"/>
      <c r="P35" s="1184"/>
      <c r="Q35" s="1192"/>
    </row>
    <row r="36" spans="2:17" ht="34.5" customHeight="1" thickTop="1" thickBot="1" x14ac:dyDescent="0.3">
      <c r="B36" s="391"/>
      <c r="C36" s="998"/>
      <c r="D36" s="996"/>
      <c r="E36" s="996"/>
      <c r="F36" s="996"/>
      <c r="G36" s="1039"/>
      <c r="H36" s="1164"/>
      <c r="I36" s="1164"/>
      <c r="J36" s="1184"/>
      <c r="K36" s="1184"/>
      <c r="L36" s="1184"/>
      <c r="M36" s="404"/>
      <c r="N36" s="1184"/>
      <c r="O36" s="1184"/>
      <c r="P36" s="1184"/>
      <c r="Q36" s="1192"/>
    </row>
    <row r="37" spans="2:17" ht="25.5" customHeight="1" thickTop="1" thickBot="1" x14ac:dyDescent="0.3">
      <c r="B37" s="393"/>
      <c r="C37" s="999"/>
      <c r="D37" s="395" t="s">
        <v>174</v>
      </c>
      <c r="E37" s="395" t="s">
        <v>175</v>
      </c>
      <c r="F37" s="395" t="s">
        <v>176</v>
      </c>
      <c r="G37" s="1039"/>
      <c r="H37" s="1164"/>
      <c r="I37" s="1164"/>
      <c r="J37" s="405"/>
      <c r="K37" s="405"/>
      <c r="L37" s="1184"/>
      <c r="M37" s="404"/>
      <c r="N37" s="405"/>
      <c r="O37" s="405"/>
      <c r="P37" s="405"/>
      <c r="Q37" s="406"/>
    </row>
    <row r="38" spans="2:17" s="2" customFormat="1" ht="34.5" customHeight="1" thickTop="1" thickBot="1" x14ac:dyDescent="0.3">
      <c r="B38" s="392"/>
      <c r="C38" s="216" t="s">
        <v>3257</v>
      </c>
      <c r="D38" s="286">
        <v>0</v>
      </c>
      <c r="E38" s="286">
        <v>0</v>
      </c>
      <c r="F38" s="286">
        <v>0</v>
      </c>
      <c r="G38" s="409"/>
      <c r="H38" s="410"/>
      <c r="I38" s="411"/>
      <c r="J38" s="407"/>
      <c r="K38" s="407"/>
      <c r="L38" s="407"/>
      <c r="M38" s="407"/>
      <c r="N38" s="407"/>
      <c r="O38" s="407"/>
      <c r="P38" s="407"/>
      <c r="Q38" s="408"/>
    </row>
    <row r="39" spans="2:17" s="2" customFormat="1" ht="34.5" hidden="1" customHeight="1" thickTop="1" thickBot="1" x14ac:dyDescent="0.3">
      <c r="B39" s="392"/>
      <c r="C39" s="216" t="s">
        <v>1786</v>
      </c>
      <c r="D39" s="286">
        <v>0</v>
      </c>
      <c r="E39" s="286">
        <v>0</v>
      </c>
      <c r="F39" s="286">
        <v>0</v>
      </c>
      <c r="G39" s="412"/>
      <c r="H39" s="413"/>
      <c r="I39" s="414"/>
      <c r="J39" s="407"/>
      <c r="K39" s="407"/>
      <c r="L39" s="407"/>
      <c r="M39" s="407"/>
      <c r="N39" s="407"/>
      <c r="O39" s="407"/>
      <c r="P39" s="407"/>
      <c r="Q39" s="408"/>
    </row>
    <row r="40" spans="2:17" s="2" customFormat="1" ht="34.5" customHeight="1" thickTop="1" thickBot="1" x14ac:dyDescent="0.3">
      <c r="B40" s="392"/>
      <c r="C40" s="216" t="s">
        <v>239</v>
      </c>
      <c r="D40" s="286">
        <v>0</v>
      </c>
      <c r="E40" s="286">
        <v>0</v>
      </c>
      <c r="F40" s="286">
        <v>0</v>
      </c>
      <c r="G40" s="412"/>
      <c r="H40" s="413"/>
      <c r="I40" s="414"/>
      <c r="J40" s="407"/>
      <c r="K40" s="407"/>
      <c r="L40" s="407"/>
      <c r="M40" s="407"/>
      <c r="N40" s="407"/>
      <c r="O40" s="407"/>
      <c r="P40" s="407"/>
      <c r="Q40" s="408"/>
    </row>
    <row r="41" spans="2:17" ht="30" customHeight="1" thickTop="1" x14ac:dyDescent="0.25"/>
    <row r="42" spans="2:17" s="2" customFormat="1" ht="17.25" x14ac:dyDescent="0.3">
      <c r="C42" s="68" t="s">
        <v>240</v>
      </c>
      <c r="D42" s="19"/>
      <c r="E42" s="19"/>
      <c r="F42" s="19"/>
      <c r="G42" s="19"/>
      <c r="H42" s="19"/>
      <c r="I42" s="19"/>
      <c r="J42" s="19"/>
      <c r="K42" s="19"/>
      <c r="L42" s="19"/>
      <c r="M42" s="19"/>
      <c r="N42" s="19"/>
      <c r="O42" s="19"/>
      <c r="P42" s="19"/>
      <c r="Q42" s="19"/>
    </row>
    <row r="43" spans="2:17" s="2" customFormat="1" ht="16.5" x14ac:dyDescent="0.3">
      <c r="C43" s="19"/>
      <c r="D43" s="19"/>
      <c r="E43" s="19"/>
      <c r="F43" s="19"/>
      <c r="G43" s="19"/>
      <c r="H43" s="19"/>
      <c r="I43" s="19"/>
      <c r="J43" s="19"/>
      <c r="K43" s="19"/>
      <c r="L43" s="19"/>
      <c r="M43" s="19"/>
      <c r="N43" s="19"/>
      <c r="O43" s="19"/>
      <c r="P43" s="19"/>
      <c r="Q43" s="19"/>
    </row>
    <row r="44" spans="2:17" s="2" customFormat="1" ht="18" customHeight="1" x14ac:dyDescent="0.25">
      <c r="C44" s="1180"/>
      <c r="D44" s="1181"/>
      <c r="E44" s="1181"/>
      <c r="F44" s="1181"/>
      <c r="G44" s="1181"/>
      <c r="H44" s="1181"/>
      <c r="I44" s="1181"/>
      <c r="J44" s="1181"/>
      <c r="K44" s="1181"/>
      <c r="L44" s="1181"/>
      <c r="M44" s="1181"/>
      <c r="N44" s="1181"/>
      <c r="O44" s="1181"/>
      <c r="P44" s="1181"/>
      <c r="Q44" s="1182"/>
    </row>
  </sheetData>
  <sheetProtection formatColumns="0"/>
  <mergeCells count="30">
    <mergeCell ref="C10:Q10"/>
    <mergeCell ref="C25:Q25"/>
    <mergeCell ref="G14:G16"/>
    <mergeCell ref="H14:H16"/>
    <mergeCell ref="J14:J16"/>
    <mergeCell ref="D14:D16"/>
    <mergeCell ref="E14:E16"/>
    <mergeCell ref="F14:F16"/>
    <mergeCell ref="C14:C17"/>
    <mergeCell ref="I14:I16"/>
    <mergeCell ref="K14:K16"/>
    <mergeCell ref="N14:N16"/>
    <mergeCell ref="O14:O16"/>
    <mergeCell ref="P14:P16"/>
    <mergeCell ref="C30:Q30"/>
    <mergeCell ref="L14:L17"/>
    <mergeCell ref="Q14:Q16"/>
    <mergeCell ref="N34:N36"/>
    <mergeCell ref="O34:O36"/>
    <mergeCell ref="P34:P36"/>
    <mergeCell ref="Q34:Q36"/>
    <mergeCell ref="C44:Q44"/>
    <mergeCell ref="G34:I37"/>
    <mergeCell ref="J34:J36"/>
    <mergeCell ref="K34:K36"/>
    <mergeCell ref="L34:L37"/>
    <mergeCell ref="C34:C37"/>
    <mergeCell ref="D34:D36"/>
    <mergeCell ref="E34:E36"/>
    <mergeCell ref="F34:F36"/>
  </mergeCells>
  <pageMargins left="0.70866141732283472" right="0.70866141732283472" top="0.74803149606299213" bottom="0.74803149606299213" header="0.31496062992125984" footer="0.31496062992125984"/>
  <pageSetup paperSize="9" scale="35" fitToHeight="0" orientation="landscape" r:id="rId1"/>
  <headerFooter scaleWithDoc="0">
    <oddHeader>&amp;R&amp;F</oddHeader>
    <oddFooter>&amp;L&amp;D &amp;T&amp;RPage &amp;P of &amp;N&amp;C&amp;1#&amp;"Calibri"&amp;10&amp;K000000Classification: Confidential</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38FF-C4F0-4A49-AB46-BE940036B8D9}">
  <sheetPr>
    <pageSetUpPr fitToPage="1"/>
  </sheetPr>
  <dimension ref="B2:J5"/>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52" customWidth="1"/>
    <col min="4" max="4" width="39.85546875" style="348" customWidth="1"/>
    <col min="5" max="5" width="28" style="348" customWidth="1"/>
    <col min="6" max="6" width="9.7109375" style="348" customWidth="1"/>
    <col min="7" max="8" width="44.28515625" style="348" customWidth="1"/>
    <col min="9" max="9" width="40.7109375" style="348" customWidth="1"/>
    <col min="10" max="10" width="10.7109375" style="347" customWidth="1"/>
    <col min="11" max="16384" width="9.140625" style="347"/>
  </cols>
  <sheetData>
    <row r="2" spans="2:10" ht="48" customHeight="1" x14ac:dyDescent="0.25">
      <c r="B2" s="815" t="s">
        <v>2432</v>
      </c>
      <c r="C2" s="815"/>
      <c r="D2" s="815"/>
      <c r="E2" s="815"/>
      <c r="F2" s="815"/>
      <c r="G2" s="815"/>
      <c r="H2" s="815"/>
      <c r="I2" s="815"/>
      <c r="J2" s="815"/>
    </row>
    <row r="3" spans="2:10" ht="32.25" customHeight="1" x14ac:dyDescent="0.25">
      <c r="B3" s="350" t="s">
        <v>1386</v>
      </c>
      <c r="C3" s="350" t="s">
        <v>707</v>
      </c>
      <c r="D3" s="350" t="s">
        <v>1301</v>
      </c>
      <c r="E3" s="350" t="s">
        <v>545</v>
      </c>
      <c r="F3" s="371" t="s">
        <v>546</v>
      </c>
      <c r="G3" s="350" t="s">
        <v>547</v>
      </c>
      <c r="H3" s="709" t="s">
        <v>3083</v>
      </c>
      <c r="I3" s="350" t="s">
        <v>428</v>
      </c>
      <c r="J3" s="350" t="s">
        <v>55</v>
      </c>
    </row>
    <row r="4" spans="2:10" ht="57.75" customHeight="1" x14ac:dyDescent="0.25">
      <c r="B4" s="357" t="s">
        <v>2433</v>
      </c>
      <c r="C4" s="357" t="s">
        <v>2435</v>
      </c>
      <c r="D4" s="358" t="s">
        <v>1200</v>
      </c>
      <c r="E4" s="358" t="s">
        <v>2437</v>
      </c>
      <c r="F4" s="357" t="s">
        <v>558</v>
      </c>
      <c r="G4" s="358" t="s">
        <v>2439</v>
      </c>
      <c r="H4" s="358" t="s">
        <v>3202</v>
      </c>
      <c r="I4" s="478"/>
      <c r="J4" s="490" t="s">
        <v>1304</v>
      </c>
    </row>
    <row r="5" spans="2:10" ht="57.75" customHeight="1" x14ac:dyDescent="0.25">
      <c r="B5" s="357" t="s">
        <v>2434</v>
      </c>
      <c r="C5" s="357" t="s">
        <v>2436</v>
      </c>
      <c r="D5" s="358" t="s">
        <v>1203</v>
      </c>
      <c r="E5" s="358" t="s">
        <v>2438</v>
      </c>
      <c r="F5" s="357" t="s">
        <v>558</v>
      </c>
      <c r="G5" s="358" t="s">
        <v>2440</v>
      </c>
      <c r="H5" s="358" t="s">
        <v>3203</v>
      </c>
      <c r="I5" s="478"/>
      <c r="J5" s="490" t="s">
        <v>1304</v>
      </c>
    </row>
  </sheetData>
  <mergeCells count="1">
    <mergeCell ref="B2:J2"/>
  </mergeCells>
  <conditionalFormatting sqref="J4:J5">
    <cfRule type="cellIs" dxfId="319" priority="30" operator="equal">
      <formula>"Updated"</formula>
    </cfRule>
    <cfRule type="cellIs" dxfId="318" priority="31" operator="equal">
      <formula>"New"</formula>
    </cfRule>
  </conditionalFormatting>
  <conditionalFormatting sqref="I4:I5 H5 B4:G5">
    <cfRule type="expression" dxfId="317" priority="32">
      <formula>OR($J4="New",$J4="Updated")</formula>
    </cfRule>
  </conditionalFormatting>
  <conditionalFormatting sqref="F4:F5">
    <cfRule type="cellIs" dxfId="316" priority="28" stopIfTrue="1" operator="equal">
      <formula>"Validation"</formula>
    </cfRule>
    <cfRule type="cellIs" dxfId="315" priority="29" operator="equal">
      <formula>"Pre-populated"</formula>
    </cfRule>
  </conditionalFormatting>
  <conditionalFormatting sqref="H3">
    <cfRule type="expression" dxfId="314" priority="27">
      <formula>OR($J3="New",$J3="Updated")</formula>
    </cfRule>
  </conditionalFormatting>
  <conditionalFormatting sqref="H4">
    <cfRule type="expression" dxfId="313" priority="25">
      <formula>OR($J4="New",$J4="Updated")</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DC9A5C-045A-4CB5-8908-2F260A18CAE0}">
          <x14:formula1>
            <xm:f>RS_ValueSource!$E$38:$E$40</xm:f>
          </x14:formula1>
          <xm:sqref>J4:J5</xm:sqref>
        </x14:dataValidation>
        <x14:dataValidation type="list" allowBlank="1" showInputMessage="1" showErrorMessage="1" xr:uid="{B2D6B53A-20BB-48EE-8A23-35FE91BC5596}">
          <x14:formula1>
            <xm:f>RS_ValueSource!$E$41:$E$44</xm:f>
          </x14:formula1>
          <xm:sqref>F4:F5</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7">
    <pageSetUpPr fitToPage="1"/>
  </sheetPr>
  <dimension ref="A1:F19"/>
  <sheetViews>
    <sheetView showGridLines="0" zoomScaleNormal="100" workbookViewId="0"/>
  </sheetViews>
  <sheetFormatPr defaultRowHeight="15" x14ac:dyDescent="0.25"/>
  <cols>
    <col min="1" max="1" width="2" style="2" customWidth="1"/>
    <col min="2" max="2" width="4.28515625" style="2" customWidth="1"/>
    <col min="3" max="3" width="41" style="2" customWidth="1"/>
    <col min="4" max="5" width="51.7109375" style="2" customWidth="1"/>
    <col min="6" max="6" width="10.7109375" style="2" customWidth="1"/>
  </cols>
  <sheetData>
    <row r="1" spans="1:6" s="19" customFormat="1" ht="16.5" x14ac:dyDescent="0.3">
      <c r="A1" s="3"/>
    </row>
    <row r="2" spans="1:6" s="19" customFormat="1" ht="16.5" x14ac:dyDescent="0.3">
      <c r="A2" s="3"/>
    </row>
    <row r="3" spans="1:6" s="19" customFormat="1" ht="16.5" x14ac:dyDescent="0.3">
      <c r="A3" s="3"/>
    </row>
    <row r="4" spans="1:6" s="19" customFormat="1" ht="20.25" x14ac:dyDescent="0.35">
      <c r="A4" s="3"/>
      <c r="B4" s="207" t="s">
        <v>49</v>
      </c>
      <c r="C4" s="207"/>
      <c r="D4" s="397"/>
      <c r="E4" s="146" t="s">
        <v>73</v>
      </c>
      <c r="F4" s="269" t="str">
        <f>'010'!E8</f>
        <v>1234</v>
      </c>
    </row>
    <row r="5" spans="1:6" s="19" customFormat="1" ht="16.5" x14ac:dyDescent="0.3">
      <c r="A5" s="3"/>
      <c r="B5" s="201"/>
      <c r="C5" s="201"/>
      <c r="D5" s="202"/>
      <c r="E5" s="202"/>
      <c r="F5" s="203"/>
    </row>
    <row r="6" spans="1:6" s="19" customFormat="1" ht="17.25" x14ac:dyDescent="0.3">
      <c r="A6" s="3"/>
      <c r="C6" s="564" t="s">
        <v>2411</v>
      </c>
      <c r="D6" s="398"/>
      <c r="E6" s="397"/>
      <c r="F6" s="203"/>
    </row>
    <row r="7" spans="1:6" s="19" customFormat="1" ht="17.25" x14ac:dyDescent="0.3">
      <c r="A7" s="3"/>
      <c r="B7" s="201"/>
      <c r="C7" s="394"/>
      <c r="D7" s="202"/>
      <c r="E7" s="202"/>
      <c r="F7" s="203"/>
    </row>
    <row r="8" spans="1:6" s="19" customFormat="1" ht="17.25" x14ac:dyDescent="0.3">
      <c r="B8" s="201"/>
      <c r="C8" s="209" t="s">
        <v>230</v>
      </c>
      <c r="D8" s="210"/>
      <c r="E8" s="210"/>
      <c r="F8" s="211"/>
    </row>
    <row r="9" spans="1:6" s="19" customFormat="1" ht="16.5" x14ac:dyDescent="0.3"/>
    <row r="10" spans="1:6" s="19" customFormat="1" ht="173.25" customHeight="1" x14ac:dyDescent="0.3">
      <c r="C10" s="1193" t="s">
        <v>1972</v>
      </c>
      <c r="D10" s="1194"/>
      <c r="E10" s="1194"/>
      <c r="F10" s="1194"/>
    </row>
    <row r="11" spans="1:6" s="19" customFormat="1" ht="16.5" x14ac:dyDescent="0.3">
      <c r="D11" s="401"/>
      <c r="E11" s="401"/>
      <c r="F11" s="401"/>
    </row>
    <row r="12" spans="1:6" s="19" customFormat="1" ht="17.25" x14ac:dyDescent="0.3">
      <c r="C12" s="213" t="s">
        <v>231</v>
      </c>
      <c r="D12" s="401"/>
      <c r="E12" s="401"/>
      <c r="F12" s="401"/>
    </row>
    <row r="13" spans="1:6" s="19" customFormat="1" ht="17.25" x14ac:dyDescent="0.3">
      <c r="C13" s="213"/>
    </row>
    <row r="14" spans="1:6" ht="20.100000000000001" customHeight="1" x14ac:dyDescent="0.25">
      <c r="B14" s="390"/>
      <c r="C14" s="995" t="s">
        <v>1210</v>
      </c>
      <c r="D14" s="995" t="s">
        <v>1211</v>
      </c>
      <c r="E14" s="995" t="s">
        <v>1212</v>
      </c>
    </row>
    <row r="15" spans="1:6" ht="20.100000000000001" customHeight="1" x14ac:dyDescent="0.25">
      <c r="B15" s="391"/>
      <c r="C15" s="1038"/>
      <c r="D15" s="1038"/>
      <c r="E15" s="1038"/>
    </row>
    <row r="16" spans="1:6" ht="20.100000000000001" customHeight="1" x14ac:dyDescent="0.25">
      <c r="B16" s="391"/>
      <c r="C16" s="996"/>
      <c r="D16" s="996"/>
      <c r="E16" s="996"/>
    </row>
    <row r="17" spans="2:5" ht="25.5" customHeight="1" x14ac:dyDescent="0.25">
      <c r="B17" s="393"/>
      <c r="C17" s="395" t="s">
        <v>88</v>
      </c>
      <c r="D17" s="395" t="s">
        <v>89</v>
      </c>
      <c r="E17" s="395" t="s">
        <v>99</v>
      </c>
    </row>
    <row r="18" spans="2:5" s="2" customFormat="1" ht="15" customHeight="1" x14ac:dyDescent="0.25">
      <c r="B18" s="392"/>
      <c r="C18" s="216" t="s">
        <v>3258</v>
      </c>
      <c r="D18" s="216" t="s">
        <v>3259</v>
      </c>
      <c r="E18" s="730" t="s">
        <v>2158</v>
      </c>
    </row>
    <row r="19" spans="2:5" s="2" customFormat="1" ht="15" hidden="1" customHeight="1" x14ac:dyDescent="0.25">
      <c r="B19" s="392"/>
      <c r="C19" s="216" t="s">
        <v>1786</v>
      </c>
      <c r="D19" s="216" t="s">
        <v>1786</v>
      </c>
      <c r="E19" s="470" t="s">
        <v>2158</v>
      </c>
    </row>
  </sheetData>
  <sheetProtection formatColumns="0"/>
  <mergeCells count="4">
    <mergeCell ref="C10:F10"/>
    <mergeCell ref="C14:C16"/>
    <mergeCell ref="D14:D16"/>
    <mergeCell ref="E14:E16"/>
  </mergeCells>
  <pageMargins left="0.70866141732283472" right="0.70866141732283472" top="0.74803149606299213" bottom="0.74803149606299213" header="0.31496062992125984" footer="0.31496062992125984"/>
  <pageSetup paperSize="9" scale="78" fitToHeight="0" orientation="landscape" r:id="rId1"/>
  <headerFooter scaleWithDoc="0">
    <oddHeader>&amp;R&amp;F</oddHeader>
    <oddFooter>&amp;L&amp;D &amp;T&amp;RPage &amp;P of &amp;N&amp;C&amp;1#&amp;"Calibri"&amp;10&amp;K000000Classification: Confidential</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F813B-A8C3-42FA-BE77-7DE2A41145E1}">
  <sheetPr codeName="Sheet53">
    <pageSetUpPr fitToPage="1"/>
  </sheetPr>
  <dimension ref="B2:I4"/>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52" customWidth="1"/>
    <col min="4" max="4" width="39.85546875" style="348" customWidth="1"/>
    <col min="5" max="5" width="28" style="348" customWidth="1"/>
    <col min="6" max="6" width="9.7109375" style="348" customWidth="1"/>
    <col min="7" max="7" width="44.28515625" style="348" customWidth="1"/>
    <col min="8" max="8" width="40.7109375" style="348" customWidth="1"/>
    <col min="9" max="9" width="10.7109375" style="347" customWidth="1"/>
    <col min="10" max="16384" width="9.140625" style="347"/>
  </cols>
  <sheetData>
    <row r="2" spans="2:9" ht="48" customHeight="1" x14ac:dyDescent="0.25">
      <c r="B2" s="815" t="s">
        <v>1708</v>
      </c>
      <c r="C2" s="815"/>
      <c r="D2" s="815"/>
      <c r="E2" s="815"/>
      <c r="F2" s="815"/>
      <c r="G2" s="815"/>
      <c r="H2" s="815"/>
      <c r="I2" s="815"/>
    </row>
    <row r="3" spans="2:9" ht="32.25" customHeight="1" x14ac:dyDescent="0.25">
      <c r="B3" s="350" t="s">
        <v>1386</v>
      </c>
      <c r="C3" s="350" t="s">
        <v>707</v>
      </c>
      <c r="D3" s="350" t="s">
        <v>1301</v>
      </c>
      <c r="E3" s="350" t="s">
        <v>545</v>
      </c>
      <c r="F3" s="371" t="s">
        <v>546</v>
      </c>
      <c r="G3" s="350" t="s">
        <v>547</v>
      </c>
      <c r="H3" s="350" t="s">
        <v>428</v>
      </c>
      <c r="I3" s="350" t="s">
        <v>55</v>
      </c>
    </row>
    <row r="4" spans="2:9" ht="57.75" customHeight="1" x14ac:dyDescent="0.25">
      <c r="B4" s="357" t="s">
        <v>1773</v>
      </c>
      <c r="C4" s="357" t="s">
        <v>2767</v>
      </c>
      <c r="D4" s="358" t="s">
        <v>1212</v>
      </c>
      <c r="E4" s="358" t="s">
        <v>1709</v>
      </c>
      <c r="F4" s="357" t="s">
        <v>551</v>
      </c>
      <c r="G4" s="358" t="s">
        <v>1710</v>
      </c>
      <c r="H4" s="478"/>
      <c r="I4" s="490" t="s">
        <v>1304</v>
      </c>
    </row>
  </sheetData>
  <mergeCells count="1">
    <mergeCell ref="B2:I2"/>
  </mergeCells>
  <conditionalFormatting sqref="I4">
    <cfRule type="cellIs" dxfId="312" priority="3" operator="equal">
      <formula>"Updated"</formula>
    </cfRule>
    <cfRule type="cellIs" dxfId="311" priority="4" operator="equal">
      <formula>"New"</formula>
    </cfRule>
  </conditionalFormatting>
  <conditionalFormatting sqref="B4:H4">
    <cfRule type="expression" dxfId="310" priority="5">
      <formula>OR($I4="New",$I4="Updated")</formula>
    </cfRule>
  </conditionalFormatting>
  <conditionalFormatting sqref="F4">
    <cfRule type="cellIs" dxfId="309" priority="1" stopIfTrue="1" operator="equal">
      <formula>"Validation"</formula>
    </cfRule>
    <cfRule type="cellIs" dxfId="308" priority="2" operator="equal">
      <formula>"Pre-populated"</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4FCC1E-4201-41AB-B2D8-C5761C56FAF9}">
          <x14:formula1>
            <xm:f>RS_ValueSource!$E$41:$E$44</xm:f>
          </x14:formula1>
          <xm:sqref>F4</xm:sqref>
        </x14:dataValidation>
        <x14:dataValidation type="list" allowBlank="1" showInputMessage="1" showErrorMessage="1" xr:uid="{CEF7653D-0295-4A29-8453-18253C1A1C8F}">
          <x14:formula1>
            <xm:f>RS_ValueSource!$E$38:$E$40</xm:f>
          </x14:formula1>
          <xm:sqref>I4</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5">
    <pageSetUpPr fitToPage="1"/>
  </sheetPr>
  <dimension ref="A1:J52"/>
  <sheetViews>
    <sheetView showGridLines="0" zoomScaleNormal="100" workbookViewId="0"/>
  </sheetViews>
  <sheetFormatPr defaultRowHeight="15" x14ac:dyDescent="0.25"/>
  <cols>
    <col min="1" max="1" width="2" style="2" customWidth="1"/>
    <col min="2" max="3" width="4.28515625" style="2" customWidth="1"/>
    <col min="4" max="4" width="21.85546875" style="2" customWidth="1"/>
    <col min="5" max="5" width="33.85546875" style="2" customWidth="1"/>
    <col min="6" max="6" width="31.7109375" style="2" customWidth="1"/>
    <col min="7" max="7" width="40.42578125" style="2" customWidth="1"/>
    <col min="8" max="8" width="21" style="2" customWidth="1"/>
    <col min="9" max="9" width="46.5703125" style="2" customWidth="1"/>
    <col min="10" max="10" width="7.7109375" style="2" customWidth="1"/>
  </cols>
  <sheetData>
    <row r="1" spans="1:10" s="19" customFormat="1" ht="16.5" x14ac:dyDescent="0.3">
      <c r="A1" s="3"/>
    </row>
    <row r="2" spans="1:10" s="19" customFormat="1" ht="16.5" x14ac:dyDescent="0.3">
      <c r="A2" s="3"/>
    </row>
    <row r="3" spans="1:10" s="19" customFormat="1" ht="16.5" x14ac:dyDescent="0.3">
      <c r="A3" s="3"/>
    </row>
    <row r="4" spans="1:10" s="19" customFormat="1" ht="20.25" x14ac:dyDescent="0.35">
      <c r="A4" s="3"/>
      <c r="B4" s="199"/>
      <c r="C4" s="199"/>
      <c r="D4" s="207" t="s">
        <v>49</v>
      </c>
      <c r="E4" s="200"/>
      <c r="F4" s="200"/>
      <c r="G4" s="200"/>
      <c r="H4" s="208"/>
      <c r="I4" s="146" t="s">
        <v>50</v>
      </c>
      <c r="J4" s="147" t="str">
        <f>'010'!E8</f>
        <v>1234</v>
      </c>
    </row>
    <row r="5" spans="1:10" s="19" customFormat="1" ht="16.5" x14ac:dyDescent="0.3">
      <c r="A5" s="3"/>
      <c r="B5" s="201"/>
      <c r="C5" s="201"/>
      <c r="D5" s="201"/>
      <c r="E5" s="202"/>
      <c r="F5" s="202"/>
      <c r="G5" s="202"/>
    </row>
    <row r="6" spans="1:10" s="19" customFormat="1" ht="17.25" x14ac:dyDescent="0.3">
      <c r="A6" s="3"/>
      <c r="B6" s="201"/>
      <c r="C6" s="201"/>
      <c r="D6" s="237" t="s">
        <v>366</v>
      </c>
      <c r="E6" s="200"/>
      <c r="F6" s="200"/>
      <c r="G6" s="200"/>
      <c r="H6" s="208"/>
      <c r="I6" s="208"/>
      <c r="J6" s="95"/>
    </row>
    <row r="7" spans="1:10" s="19" customFormat="1" ht="17.25" x14ac:dyDescent="0.3">
      <c r="A7" s="3"/>
      <c r="B7" s="201"/>
      <c r="C7" s="201"/>
      <c r="D7" s="96"/>
      <c r="E7" s="202"/>
      <c r="F7" s="202"/>
      <c r="G7" s="202"/>
      <c r="H7" s="203"/>
      <c r="I7" s="202"/>
      <c r="J7" s="95"/>
    </row>
    <row r="8" spans="1:10" s="19" customFormat="1" ht="17.25" x14ac:dyDescent="0.3">
      <c r="B8" s="201"/>
      <c r="C8" s="201"/>
      <c r="D8" s="209" t="s">
        <v>230</v>
      </c>
      <c r="E8" s="210"/>
      <c r="F8" s="210"/>
      <c r="G8" s="210"/>
      <c r="H8" s="211"/>
      <c r="I8" s="210"/>
      <c r="J8" s="212"/>
    </row>
    <row r="9" spans="1:10" s="19" customFormat="1" ht="16.5" x14ac:dyDescent="0.3">
      <c r="D9" s="1198"/>
      <c r="E9" s="1198"/>
      <c r="F9" s="1198"/>
      <c r="G9" s="1198"/>
      <c r="H9" s="1198"/>
      <c r="I9" s="1198"/>
      <c r="J9" s="1199"/>
    </row>
    <row r="10" spans="1:10" s="19" customFormat="1" ht="257.25" customHeight="1" x14ac:dyDescent="0.3">
      <c r="D10" s="1104" t="s">
        <v>3227</v>
      </c>
      <c r="E10" s="970"/>
      <c r="F10" s="970"/>
      <c r="G10" s="970"/>
      <c r="H10" s="970"/>
      <c r="I10" s="970"/>
      <c r="J10" s="243"/>
    </row>
    <row r="11" spans="1:10" s="19" customFormat="1" ht="16.5" x14ac:dyDescent="0.3"/>
    <row r="12" spans="1:10" s="19" customFormat="1" ht="17.25" x14ac:dyDescent="0.3">
      <c r="D12" s="213" t="s">
        <v>231</v>
      </c>
    </row>
    <row r="14" spans="1:10" ht="60.75" customHeight="1" x14ac:dyDescent="0.25">
      <c r="D14" s="284" t="s">
        <v>3228</v>
      </c>
      <c r="E14" s="498" t="s">
        <v>3229</v>
      </c>
      <c r="F14" s="498" t="s">
        <v>3230</v>
      </c>
      <c r="G14" s="498" t="s">
        <v>3231</v>
      </c>
      <c r="H14" s="498" t="s">
        <v>2359</v>
      </c>
      <c r="I14" s="290" t="s">
        <v>367</v>
      </c>
    </row>
    <row r="15" spans="1:10" ht="30" customHeight="1" x14ac:dyDescent="0.25">
      <c r="D15" s="419"/>
      <c r="E15" s="417" t="s">
        <v>88</v>
      </c>
      <c r="F15" s="417" t="s">
        <v>89</v>
      </c>
      <c r="G15" s="417" t="s">
        <v>99</v>
      </c>
      <c r="H15" s="417" t="s">
        <v>100</v>
      </c>
      <c r="I15" s="417" t="s">
        <v>101</v>
      </c>
    </row>
    <row r="16" spans="1:10" ht="32.25" customHeight="1" x14ac:dyDescent="0.25">
      <c r="D16" s="287" t="s">
        <v>1271</v>
      </c>
      <c r="E16" s="646" t="s">
        <v>2062</v>
      </c>
      <c r="F16" s="646" t="s">
        <v>2062</v>
      </c>
      <c r="G16" s="646" t="s">
        <v>2062</v>
      </c>
      <c r="H16" s="722" t="s">
        <v>3232</v>
      </c>
      <c r="I16" s="420" t="s">
        <v>1703</v>
      </c>
    </row>
    <row r="17" spans="2:10" ht="32.25" customHeight="1" x14ac:dyDescent="0.25">
      <c r="D17" s="287" t="s">
        <v>1270</v>
      </c>
      <c r="E17" s="646" t="s">
        <v>2062</v>
      </c>
      <c r="F17" s="646" t="s">
        <v>2062</v>
      </c>
      <c r="G17" s="646" t="s">
        <v>2062</v>
      </c>
      <c r="H17" s="722" t="s">
        <v>3232</v>
      </c>
      <c r="I17" s="420" t="s">
        <v>1703</v>
      </c>
    </row>
    <row r="18" spans="2:10" ht="32.25" customHeight="1" x14ac:dyDescent="0.25">
      <c r="D18" s="287" t="s">
        <v>2320</v>
      </c>
      <c r="E18" s="646" t="s">
        <v>2062</v>
      </c>
      <c r="F18" s="646" t="s">
        <v>2062</v>
      </c>
      <c r="G18" s="646" t="s">
        <v>2062</v>
      </c>
      <c r="H18" s="722" t="s">
        <v>3232</v>
      </c>
      <c r="I18" s="420" t="s">
        <v>1703</v>
      </c>
    </row>
    <row r="19" spans="2:10" ht="32.25" customHeight="1" x14ac:dyDescent="0.25">
      <c r="D19" s="538" t="s">
        <v>93</v>
      </c>
      <c r="E19" s="722" t="s">
        <v>3233</v>
      </c>
      <c r="F19" s="722" t="s">
        <v>3234</v>
      </c>
      <c r="G19" s="722" t="s">
        <v>3235</v>
      </c>
      <c r="H19" s="722" t="s">
        <v>3232</v>
      </c>
      <c r="I19" s="420" t="s">
        <v>1703</v>
      </c>
    </row>
    <row r="20" spans="2:10" x14ac:dyDescent="0.25">
      <c r="I20" s="292"/>
      <c r="J20" s="11"/>
    </row>
    <row r="21" spans="2:10" s="2" customFormat="1" ht="17.25" x14ac:dyDescent="0.3">
      <c r="D21" s="68" t="s">
        <v>240</v>
      </c>
      <c r="E21" s="19"/>
      <c r="F21" s="19"/>
      <c r="G21" s="19"/>
      <c r="H21" s="19"/>
      <c r="I21" s="19"/>
      <c r="J21" s="19"/>
    </row>
    <row r="22" spans="2:10" s="2" customFormat="1" ht="16.5" x14ac:dyDescent="0.3">
      <c r="D22" s="19"/>
      <c r="E22" s="19"/>
      <c r="F22" s="19"/>
      <c r="G22" s="19"/>
      <c r="H22" s="19"/>
      <c r="I22" s="19"/>
      <c r="J22" s="19"/>
    </row>
    <row r="23" spans="2:10" s="2" customFormat="1" ht="99.95" customHeight="1" x14ac:dyDescent="0.25">
      <c r="D23" s="982" t="s">
        <v>14</v>
      </c>
      <c r="E23" s="983"/>
      <c r="F23" s="983"/>
      <c r="G23" s="983"/>
      <c r="H23" s="983"/>
      <c r="I23" s="983"/>
      <c r="J23" s="245"/>
    </row>
    <row r="25" spans="2:10" s="19" customFormat="1" ht="17.25" x14ac:dyDescent="0.3">
      <c r="B25" s="201"/>
      <c r="C25" s="201"/>
      <c r="D25" s="209" t="s">
        <v>241</v>
      </c>
      <c r="E25" s="210"/>
      <c r="F25" s="210"/>
      <c r="G25" s="210"/>
      <c r="H25" s="211"/>
      <c r="I25" s="210"/>
      <c r="J25" s="212"/>
    </row>
    <row r="26" spans="2:10" s="19" customFormat="1" ht="16.5" x14ac:dyDescent="0.3"/>
    <row r="27" spans="2:10" s="19" customFormat="1" ht="102" customHeight="1" x14ac:dyDescent="0.3">
      <c r="D27" s="1200" t="s">
        <v>3236</v>
      </c>
      <c r="E27" s="1201"/>
      <c r="F27" s="1201"/>
      <c r="G27" s="1201"/>
      <c r="H27" s="1201"/>
      <c r="I27" s="1202"/>
      <c r="J27" s="293"/>
    </row>
    <row r="28" spans="2:10" s="19" customFormat="1" ht="16.5" x14ac:dyDescent="0.3"/>
    <row r="29" spans="2:10" s="19" customFormat="1" ht="17.25" x14ac:dyDescent="0.3">
      <c r="D29" s="213" t="s">
        <v>231</v>
      </c>
    </row>
    <row r="31" spans="2:10" ht="57" x14ac:dyDescent="0.25">
      <c r="D31" s="284" t="s">
        <v>368</v>
      </c>
      <c r="E31" s="498" t="s">
        <v>3229</v>
      </c>
      <c r="F31" s="498" t="s">
        <v>3230</v>
      </c>
      <c r="G31" s="498" t="s">
        <v>3231</v>
      </c>
      <c r="H31" s="498" t="s">
        <v>3253</v>
      </c>
      <c r="I31" s="284" t="s">
        <v>367</v>
      </c>
    </row>
    <row r="32" spans="2:10" x14ac:dyDescent="0.25">
      <c r="D32" s="419"/>
      <c r="E32" s="417" t="s">
        <v>102</v>
      </c>
      <c r="F32" s="417" t="s">
        <v>103</v>
      </c>
      <c r="G32" s="417" t="s">
        <v>104</v>
      </c>
      <c r="H32" s="417" t="s">
        <v>105</v>
      </c>
      <c r="I32" s="417" t="s">
        <v>106</v>
      </c>
    </row>
    <row r="33" spans="4:10" ht="32.25" customHeight="1" x14ac:dyDescent="0.25">
      <c r="D33" s="287" t="s">
        <v>1271</v>
      </c>
      <c r="E33" s="646" t="s">
        <v>2062</v>
      </c>
      <c r="F33" s="646" t="s">
        <v>2062</v>
      </c>
      <c r="G33" s="646" t="s">
        <v>2062</v>
      </c>
      <c r="H33" s="722" t="s">
        <v>3237</v>
      </c>
      <c r="I33" s="420" t="s">
        <v>1704</v>
      </c>
    </row>
    <row r="34" spans="4:10" ht="32.25" customHeight="1" x14ac:dyDescent="0.25">
      <c r="D34" s="287" t="s">
        <v>1270</v>
      </c>
      <c r="E34" s="646" t="s">
        <v>2062</v>
      </c>
      <c r="F34" s="646" t="s">
        <v>2062</v>
      </c>
      <c r="G34" s="646" t="s">
        <v>2062</v>
      </c>
      <c r="H34" s="722" t="s">
        <v>3237</v>
      </c>
      <c r="I34" s="420" t="s">
        <v>1704</v>
      </c>
    </row>
    <row r="35" spans="4:10" ht="32.25" customHeight="1" x14ac:dyDescent="0.25">
      <c r="D35" s="287" t="s">
        <v>2320</v>
      </c>
      <c r="E35" s="646" t="s">
        <v>2062</v>
      </c>
      <c r="F35" s="646" t="s">
        <v>2062</v>
      </c>
      <c r="G35" s="646" t="s">
        <v>3468</v>
      </c>
      <c r="H35" s="722" t="s">
        <v>3237</v>
      </c>
      <c r="I35" s="420" t="s">
        <v>1704</v>
      </c>
    </row>
    <row r="36" spans="4:10" ht="32.25" customHeight="1" x14ac:dyDescent="0.25">
      <c r="D36" s="538" t="s">
        <v>93</v>
      </c>
      <c r="E36" s="722" t="s">
        <v>3238</v>
      </c>
      <c r="F36" s="722" t="s">
        <v>3239</v>
      </c>
      <c r="G36" s="722" t="s">
        <v>3240</v>
      </c>
      <c r="H36" s="722" t="s">
        <v>3241</v>
      </c>
      <c r="I36" s="420" t="s">
        <v>1704</v>
      </c>
    </row>
    <row r="38" spans="4:10" s="2" customFormat="1" ht="17.25" x14ac:dyDescent="0.3">
      <c r="D38" s="68" t="s">
        <v>240</v>
      </c>
      <c r="E38" s="19"/>
      <c r="F38" s="19"/>
      <c r="G38" s="19"/>
      <c r="H38" s="19"/>
      <c r="I38" s="19"/>
      <c r="J38" s="19"/>
    </row>
    <row r="39" spans="4:10" s="2" customFormat="1" ht="16.5" x14ac:dyDescent="0.3">
      <c r="D39" s="19"/>
      <c r="E39" s="19"/>
      <c r="F39" s="19"/>
      <c r="G39" s="19"/>
      <c r="H39" s="19"/>
      <c r="I39" s="19"/>
      <c r="J39" s="19"/>
    </row>
    <row r="40" spans="4:10" s="2" customFormat="1" ht="93" customHeight="1" x14ac:dyDescent="0.25">
      <c r="D40" s="982" t="s">
        <v>14</v>
      </c>
      <c r="E40" s="983"/>
      <c r="F40" s="983"/>
      <c r="G40" s="983"/>
      <c r="H40" s="983"/>
      <c r="I40" s="983"/>
      <c r="J40" s="294"/>
    </row>
    <row r="42" spans="4:10" ht="17.25" x14ac:dyDescent="0.25">
      <c r="D42" s="636" t="s">
        <v>250</v>
      </c>
      <c r="E42" s="641"/>
      <c r="F42" s="641"/>
      <c r="G42" s="641"/>
      <c r="H42" s="642"/>
      <c r="I42" s="641"/>
    </row>
    <row r="43" spans="4:10" ht="16.5" x14ac:dyDescent="0.3">
      <c r="D43" s="19"/>
      <c r="E43" s="19"/>
      <c r="F43" s="19"/>
      <c r="G43" s="19"/>
      <c r="H43" s="19"/>
      <c r="I43" s="19"/>
    </row>
    <row r="44" spans="4:10" ht="74.25" customHeight="1" x14ac:dyDescent="0.25">
      <c r="D44" s="1195" t="s">
        <v>2441</v>
      </c>
      <c r="E44" s="1196"/>
      <c r="F44" s="1196"/>
      <c r="G44" s="1196"/>
      <c r="H44" s="1196"/>
      <c r="I44" s="1197"/>
    </row>
    <row r="45" spans="4:10" ht="16.5" x14ac:dyDescent="0.3">
      <c r="D45" s="19"/>
      <c r="E45" s="19"/>
      <c r="F45" s="19"/>
      <c r="G45" s="19"/>
      <c r="H45" s="19"/>
      <c r="I45" s="19"/>
    </row>
    <row r="46" spans="4:10" ht="17.25" x14ac:dyDescent="0.3">
      <c r="D46" s="643" t="s">
        <v>231</v>
      </c>
      <c r="E46" s="19"/>
      <c r="F46" s="19"/>
      <c r="G46" s="19"/>
      <c r="H46" s="19"/>
      <c r="I46" s="19"/>
    </row>
    <row r="47" spans="4:10" x14ac:dyDescent="0.25">
      <c r="D47" s="644"/>
      <c r="E47" s="640" t="s">
        <v>148</v>
      </c>
      <c r="F47" s="644"/>
      <c r="G47" s="644"/>
      <c r="H47" s="644"/>
      <c r="I47" s="644"/>
    </row>
    <row r="48" spans="4:10" ht="48.75" customHeight="1" x14ac:dyDescent="0.25">
      <c r="D48" s="645" t="s">
        <v>2442</v>
      </c>
      <c r="E48" s="739" t="s">
        <v>3307</v>
      </c>
      <c r="F48" s="644"/>
      <c r="G48" s="644"/>
      <c r="H48" s="644"/>
      <c r="I48" s="644"/>
    </row>
    <row r="49" spans="4:9" x14ac:dyDescent="0.25">
      <c r="D49" s="644"/>
      <c r="E49" s="644"/>
      <c r="F49" s="644"/>
      <c r="G49" s="644"/>
      <c r="H49" s="644"/>
      <c r="I49" s="644"/>
    </row>
    <row r="50" spans="4:9" ht="17.25" x14ac:dyDescent="0.3">
      <c r="D50" s="68" t="s">
        <v>240</v>
      </c>
      <c r="E50" s="19"/>
      <c r="F50" s="19"/>
      <c r="G50" s="19"/>
      <c r="H50" s="19"/>
      <c r="I50" s="19"/>
    </row>
    <row r="51" spans="4:9" ht="16.5" x14ac:dyDescent="0.3">
      <c r="D51" s="19"/>
      <c r="E51" s="19"/>
      <c r="F51" s="19"/>
      <c r="G51" s="19"/>
      <c r="H51" s="19"/>
      <c r="I51" s="19"/>
    </row>
    <row r="52" spans="4:9" ht="72.75" customHeight="1" x14ac:dyDescent="0.25">
      <c r="D52" s="1120" t="s">
        <v>14</v>
      </c>
      <c r="E52" s="983"/>
      <c r="F52" s="983"/>
      <c r="G52" s="983"/>
      <c r="H52" s="983"/>
      <c r="I52" s="1121"/>
    </row>
  </sheetData>
  <sheetProtection formatColumns="0"/>
  <mergeCells count="7">
    <mergeCell ref="D44:I44"/>
    <mergeCell ref="D52:I52"/>
    <mergeCell ref="D9:J9"/>
    <mergeCell ref="D10:I10"/>
    <mergeCell ref="D23:I23"/>
    <mergeCell ref="D27:I27"/>
    <mergeCell ref="D40:I40"/>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&amp;N&amp;C&amp;1#&amp;"Calibri"&amp;10&amp;K000000Classification: Confidential</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948E1A4-6E5A-4CE6-98B8-B916489F797B}">
          <x14:formula1>
            <xm:f>RS_ValueSource!F32:F33</xm:f>
          </x14:formula1>
          <xm:sqref>E48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7D985-FC7D-452C-B811-74E85CDD19F7}">
  <sheetPr codeName="Sheet48">
    <pageSetUpPr fitToPage="1"/>
  </sheetPr>
  <dimension ref="A2:J38"/>
  <sheetViews>
    <sheetView zoomScaleNormal="100" zoomScaleSheetLayoutView="40" workbookViewId="0">
      <pane ySplit="3" topLeftCell="A4" activePane="bottomLeft" state="frozen"/>
      <selection activeCell="AC10" sqref="AC10"/>
      <selection pane="bottomLeft" activeCell="A4" sqref="A4"/>
    </sheetView>
  </sheetViews>
  <sheetFormatPr defaultColWidth="9.140625" defaultRowHeight="15" x14ac:dyDescent="0.25"/>
  <cols>
    <col min="1" max="1" width="13.42578125" style="347" customWidth="1"/>
    <col min="2" max="3" width="11.85546875" style="352" customWidth="1"/>
    <col min="4" max="4" width="39.85546875" style="348" customWidth="1"/>
    <col min="5" max="5" width="28" style="348" customWidth="1"/>
    <col min="6" max="6" width="9.5703125" style="348" customWidth="1"/>
    <col min="7" max="8" width="44.28515625" style="348" customWidth="1"/>
    <col min="9" max="9" width="40.7109375" style="348" customWidth="1"/>
    <col min="10" max="10" width="10.7109375" style="347" customWidth="1"/>
    <col min="11" max="16384" width="9.140625" style="347"/>
  </cols>
  <sheetData>
    <row r="2" spans="1:10" ht="48" customHeight="1" x14ac:dyDescent="0.25">
      <c r="B2" s="815" t="s">
        <v>1279</v>
      </c>
      <c r="C2" s="815"/>
      <c r="D2" s="815"/>
      <c r="E2" s="815"/>
      <c r="F2" s="815"/>
      <c r="G2" s="815"/>
      <c r="H2" s="815"/>
      <c r="I2" s="815"/>
      <c r="J2" s="815"/>
    </row>
    <row r="3" spans="1:10" ht="32.25" customHeight="1" x14ac:dyDescent="0.25">
      <c r="B3" s="350" t="s">
        <v>1386</v>
      </c>
      <c r="C3" s="350" t="s">
        <v>707</v>
      </c>
      <c r="D3" s="350" t="s">
        <v>1301</v>
      </c>
      <c r="E3" s="350" t="s">
        <v>545</v>
      </c>
      <c r="F3" s="371" t="s">
        <v>546</v>
      </c>
      <c r="G3" s="350" t="s">
        <v>547</v>
      </c>
      <c r="H3" s="709" t="s">
        <v>3083</v>
      </c>
      <c r="I3" s="350" t="s">
        <v>428</v>
      </c>
      <c r="J3" s="350" t="s">
        <v>55</v>
      </c>
    </row>
    <row r="4" spans="1:10" ht="58.5" customHeight="1" x14ac:dyDescent="0.25">
      <c r="B4" s="357" t="s">
        <v>1698</v>
      </c>
      <c r="C4" s="357" t="s">
        <v>2333</v>
      </c>
      <c r="D4" s="358" t="s">
        <v>2856</v>
      </c>
      <c r="E4" s="358" t="s">
        <v>1702</v>
      </c>
      <c r="F4" s="357" t="s">
        <v>558</v>
      </c>
      <c r="G4" s="358" t="s">
        <v>1283</v>
      </c>
      <c r="H4" s="358" t="s">
        <v>3204</v>
      </c>
      <c r="I4" s="477"/>
      <c r="J4" s="490" t="s">
        <v>1304</v>
      </c>
    </row>
    <row r="5" spans="1:10" ht="58.5" customHeight="1" x14ac:dyDescent="0.25">
      <c r="A5" s="556"/>
      <c r="B5" s="767" t="s">
        <v>2332</v>
      </c>
      <c r="C5" s="767" t="s">
        <v>88</v>
      </c>
      <c r="D5" s="768" t="s">
        <v>2849</v>
      </c>
      <c r="E5" s="768" t="s">
        <v>2652</v>
      </c>
      <c r="F5" s="767" t="s">
        <v>558</v>
      </c>
      <c r="G5" s="768" t="s">
        <v>2857</v>
      </c>
      <c r="H5" s="768"/>
      <c r="I5" s="770"/>
      <c r="J5" s="490" t="s">
        <v>1304</v>
      </c>
    </row>
    <row r="6" spans="1:10" ht="58.5" customHeight="1" x14ac:dyDescent="0.25">
      <c r="A6" s="556"/>
      <c r="B6" s="767" t="s">
        <v>2443</v>
      </c>
      <c r="C6" s="767" t="s">
        <v>89</v>
      </c>
      <c r="D6" s="768" t="s">
        <v>2850</v>
      </c>
      <c r="E6" s="768" t="s">
        <v>2653</v>
      </c>
      <c r="F6" s="767" t="s">
        <v>558</v>
      </c>
      <c r="G6" s="768" t="s">
        <v>2858</v>
      </c>
      <c r="H6" s="768"/>
      <c r="I6" s="770"/>
      <c r="J6" s="490" t="s">
        <v>1304</v>
      </c>
    </row>
    <row r="7" spans="1:10" ht="58.5" customHeight="1" x14ac:dyDescent="0.25">
      <c r="A7" s="556"/>
      <c r="B7" s="767" t="s">
        <v>2842</v>
      </c>
      <c r="C7" s="767" t="s">
        <v>99</v>
      </c>
      <c r="D7" s="768" t="s">
        <v>2851</v>
      </c>
      <c r="E7" s="768" t="s">
        <v>2654</v>
      </c>
      <c r="F7" s="767" t="s">
        <v>558</v>
      </c>
      <c r="G7" s="768" t="s">
        <v>2859</v>
      </c>
      <c r="H7" s="768"/>
      <c r="I7" s="770"/>
      <c r="J7" s="490" t="s">
        <v>1304</v>
      </c>
    </row>
    <row r="8" spans="1:10" ht="58.5" customHeight="1" x14ac:dyDescent="0.25">
      <c r="A8" s="556"/>
      <c r="B8" s="767" t="s">
        <v>2843</v>
      </c>
      <c r="C8" s="767" t="s">
        <v>100</v>
      </c>
      <c r="D8" s="768" t="s">
        <v>3391</v>
      </c>
      <c r="E8" s="768" t="s">
        <v>2627</v>
      </c>
      <c r="F8" s="767" t="s">
        <v>558</v>
      </c>
      <c r="G8" s="768" t="s">
        <v>2860</v>
      </c>
      <c r="H8" s="768"/>
      <c r="I8" s="770"/>
      <c r="J8" s="490" t="s">
        <v>1304</v>
      </c>
    </row>
    <row r="9" spans="1:10" ht="58.5" customHeight="1" x14ac:dyDescent="0.25">
      <c r="A9" s="556"/>
      <c r="B9" s="767" t="s">
        <v>2844</v>
      </c>
      <c r="C9" s="767" t="s">
        <v>102</v>
      </c>
      <c r="D9" s="768" t="s">
        <v>2852</v>
      </c>
      <c r="E9" s="768" t="s">
        <v>2629</v>
      </c>
      <c r="F9" s="767" t="s">
        <v>558</v>
      </c>
      <c r="G9" s="768" t="s">
        <v>2861</v>
      </c>
      <c r="H9" s="768"/>
      <c r="I9" s="770"/>
      <c r="J9" s="490" t="s">
        <v>1304</v>
      </c>
    </row>
    <row r="10" spans="1:10" ht="58.5" customHeight="1" x14ac:dyDescent="0.25">
      <c r="A10" s="556"/>
      <c r="B10" s="767" t="s">
        <v>2845</v>
      </c>
      <c r="C10" s="767" t="s">
        <v>103</v>
      </c>
      <c r="D10" s="768" t="s">
        <v>2853</v>
      </c>
      <c r="E10" s="768" t="s">
        <v>2855</v>
      </c>
      <c r="F10" s="767" t="s">
        <v>558</v>
      </c>
      <c r="G10" s="768" t="s">
        <v>2862</v>
      </c>
      <c r="H10" s="768"/>
      <c r="I10" s="770"/>
      <c r="J10" s="490" t="s">
        <v>1304</v>
      </c>
    </row>
    <row r="11" spans="1:10" ht="58.5" customHeight="1" x14ac:dyDescent="0.25">
      <c r="A11" s="556"/>
      <c r="B11" s="767" t="s">
        <v>2846</v>
      </c>
      <c r="C11" s="767" t="s">
        <v>104</v>
      </c>
      <c r="D11" s="768" t="s">
        <v>2854</v>
      </c>
      <c r="E11" s="768" t="s">
        <v>2655</v>
      </c>
      <c r="F11" s="767" t="s">
        <v>558</v>
      </c>
      <c r="G11" s="768" t="s">
        <v>2863</v>
      </c>
      <c r="H11" s="768"/>
      <c r="I11" s="770"/>
      <c r="J11" s="490" t="s">
        <v>1304</v>
      </c>
    </row>
    <row r="12" spans="1:10" ht="58.5" customHeight="1" x14ac:dyDescent="0.25">
      <c r="A12" s="556"/>
      <c r="B12" s="767" t="s">
        <v>2847</v>
      </c>
      <c r="C12" s="767" t="s">
        <v>105</v>
      </c>
      <c r="D12" s="768" t="s">
        <v>3390</v>
      </c>
      <c r="E12" s="768" t="s">
        <v>2656</v>
      </c>
      <c r="F12" s="767" t="s">
        <v>558</v>
      </c>
      <c r="G12" s="768" t="s">
        <v>2864</v>
      </c>
      <c r="H12" s="768"/>
      <c r="I12" s="770"/>
      <c r="J12" s="490" t="s">
        <v>1304</v>
      </c>
    </row>
    <row r="13" spans="1:10" ht="58.5" customHeight="1" x14ac:dyDescent="0.25">
      <c r="B13" s="767" t="s">
        <v>2848</v>
      </c>
      <c r="C13" s="767" t="s">
        <v>148</v>
      </c>
      <c r="D13" s="768" t="s">
        <v>1280</v>
      </c>
      <c r="E13" s="768" t="s">
        <v>2445</v>
      </c>
      <c r="F13" s="767" t="s">
        <v>558</v>
      </c>
      <c r="G13" s="768" t="s">
        <v>1282</v>
      </c>
      <c r="H13" s="768"/>
      <c r="I13" s="770"/>
      <c r="J13" s="490" t="s">
        <v>1304</v>
      </c>
    </row>
    <row r="14" spans="1:10" ht="51" x14ac:dyDescent="0.25">
      <c r="B14" s="767" t="s">
        <v>3308</v>
      </c>
      <c r="C14" s="767" t="s">
        <v>148</v>
      </c>
      <c r="D14" s="768" t="s">
        <v>3304</v>
      </c>
      <c r="E14" s="768" t="s">
        <v>3309</v>
      </c>
      <c r="F14" s="767" t="s">
        <v>3320</v>
      </c>
      <c r="G14" s="768" t="s">
        <v>3305</v>
      </c>
      <c r="H14" s="768"/>
      <c r="I14" s="770"/>
      <c r="J14" s="490" t="s">
        <v>1304</v>
      </c>
    </row>
    <row r="15" spans="1:10" ht="48" customHeight="1" x14ac:dyDescent="0.25">
      <c r="A15" s="743"/>
      <c r="B15" s="767" t="s">
        <v>3343</v>
      </c>
      <c r="C15" s="767" t="s">
        <v>3344</v>
      </c>
      <c r="D15" s="768" t="s">
        <v>2849</v>
      </c>
      <c r="E15" s="768" t="s">
        <v>2652</v>
      </c>
      <c r="F15" s="767" t="s">
        <v>558</v>
      </c>
      <c r="G15" s="768" t="s">
        <v>2857</v>
      </c>
      <c r="H15" s="768"/>
      <c r="I15" s="770"/>
      <c r="J15" s="490" t="s">
        <v>1304</v>
      </c>
    </row>
    <row r="16" spans="1:10" ht="48" customHeight="1" x14ac:dyDescent="0.25">
      <c r="A16" s="743"/>
      <c r="B16" s="767" t="s">
        <v>3345</v>
      </c>
      <c r="C16" s="767" t="s">
        <v>3346</v>
      </c>
      <c r="D16" s="768" t="s">
        <v>2850</v>
      </c>
      <c r="E16" s="768" t="s">
        <v>2653</v>
      </c>
      <c r="F16" s="767" t="s">
        <v>558</v>
      </c>
      <c r="G16" s="768" t="s">
        <v>2858</v>
      </c>
      <c r="H16" s="768"/>
      <c r="I16" s="770"/>
      <c r="J16" s="490" t="s">
        <v>1304</v>
      </c>
    </row>
    <row r="17" spans="1:10" ht="48" customHeight="1" x14ac:dyDescent="0.25">
      <c r="A17" s="743"/>
      <c r="B17" s="767" t="s">
        <v>3347</v>
      </c>
      <c r="C17" s="767" t="s">
        <v>3348</v>
      </c>
      <c r="D17" s="768" t="s">
        <v>2851</v>
      </c>
      <c r="E17" s="768" t="s">
        <v>2654</v>
      </c>
      <c r="F17" s="767" t="s">
        <v>558</v>
      </c>
      <c r="G17" s="768" t="s">
        <v>2859</v>
      </c>
      <c r="H17" s="768"/>
      <c r="I17" s="770"/>
      <c r="J17" s="490" t="s">
        <v>1304</v>
      </c>
    </row>
    <row r="18" spans="1:10" ht="48" customHeight="1" x14ac:dyDescent="0.25">
      <c r="A18" s="743"/>
      <c r="B18" s="767" t="s">
        <v>3349</v>
      </c>
      <c r="C18" s="767" t="s">
        <v>3350</v>
      </c>
      <c r="D18" s="768" t="s">
        <v>3391</v>
      </c>
      <c r="E18" s="768" t="s">
        <v>2627</v>
      </c>
      <c r="F18" s="767" t="s">
        <v>558</v>
      </c>
      <c r="G18" s="768" t="s">
        <v>2860</v>
      </c>
      <c r="H18" s="768"/>
      <c r="I18" s="770"/>
      <c r="J18" s="490" t="s">
        <v>1304</v>
      </c>
    </row>
    <row r="19" spans="1:10" ht="48" customHeight="1" x14ac:dyDescent="0.25">
      <c r="A19" s="743"/>
      <c r="B19" s="767" t="s">
        <v>3351</v>
      </c>
      <c r="C19" s="767" t="s">
        <v>3352</v>
      </c>
      <c r="D19" s="768" t="s">
        <v>2852</v>
      </c>
      <c r="E19" s="768" t="s">
        <v>2629</v>
      </c>
      <c r="F19" s="767" t="s">
        <v>558</v>
      </c>
      <c r="G19" s="768" t="s">
        <v>2861</v>
      </c>
      <c r="H19" s="768"/>
      <c r="I19" s="770"/>
      <c r="J19" s="490" t="s">
        <v>1304</v>
      </c>
    </row>
    <row r="20" spans="1:10" ht="48" customHeight="1" x14ac:dyDescent="0.25">
      <c r="A20" s="743"/>
      <c r="B20" s="767" t="s">
        <v>3353</v>
      </c>
      <c r="C20" s="767" t="s">
        <v>3354</v>
      </c>
      <c r="D20" s="768" t="s">
        <v>2853</v>
      </c>
      <c r="E20" s="768" t="s">
        <v>2855</v>
      </c>
      <c r="F20" s="767" t="s">
        <v>558</v>
      </c>
      <c r="G20" s="768" t="s">
        <v>2862</v>
      </c>
      <c r="H20" s="768"/>
      <c r="I20" s="770"/>
      <c r="J20" s="490" t="s">
        <v>1304</v>
      </c>
    </row>
    <row r="21" spans="1:10" ht="48" customHeight="1" x14ac:dyDescent="0.25">
      <c r="A21" s="743"/>
      <c r="B21" s="767" t="s">
        <v>3355</v>
      </c>
      <c r="C21" s="767" t="s">
        <v>2333</v>
      </c>
      <c r="D21" s="768" t="s">
        <v>2854</v>
      </c>
      <c r="E21" s="768" t="s">
        <v>2655</v>
      </c>
      <c r="F21" s="767" t="s">
        <v>558</v>
      </c>
      <c r="G21" s="768" t="s">
        <v>2863</v>
      </c>
      <c r="H21" s="768"/>
      <c r="I21" s="770"/>
      <c r="J21" s="490" t="s">
        <v>1304</v>
      </c>
    </row>
    <row r="22" spans="1:10" ht="48" customHeight="1" x14ac:dyDescent="0.25">
      <c r="A22" s="743"/>
      <c r="B22" s="767" t="s">
        <v>3356</v>
      </c>
      <c r="C22" s="767" t="s">
        <v>3357</v>
      </c>
      <c r="D22" s="768" t="s">
        <v>3390</v>
      </c>
      <c r="E22" s="768" t="s">
        <v>2656</v>
      </c>
      <c r="F22" s="767" t="s">
        <v>558</v>
      </c>
      <c r="G22" s="768" t="s">
        <v>2864</v>
      </c>
      <c r="H22" s="768"/>
      <c r="I22" s="770"/>
      <c r="J22" s="490" t="s">
        <v>1304</v>
      </c>
    </row>
    <row r="23" spans="1:10" ht="48" customHeight="1" x14ac:dyDescent="0.25">
      <c r="A23" s="743"/>
      <c r="B23" s="767" t="s">
        <v>3358</v>
      </c>
      <c r="C23" s="767" t="s">
        <v>3359</v>
      </c>
      <c r="D23" s="768" t="s">
        <v>2849</v>
      </c>
      <c r="E23" s="768" t="s">
        <v>2652</v>
      </c>
      <c r="F23" s="767" t="s">
        <v>558</v>
      </c>
      <c r="G23" s="768" t="s">
        <v>2857</v>
      </c>
      <c r="H23" s="768"/>
      <c r="I23" s="770"/>
      <c r="J23" s="490" t="s">
        <v>1304</v>
      </c>
    </row>
    <row r="24" spans="1:10" ht="48" customHeight="1" x14ac:dyDescent="0.25">
      <c r="A24" s="743"/>
      <c r="B24" s="767" t="s">
        <v>3360</v>
      </c>
      <c r="C24" s="767" t="s">
        <v>3361</v>
      </c>
      <c r="D24" s="768" t="s">
        <v>2850</v>
      </c>
      <c r="E24" s="768" t="s">
        <v>2653</v>
      </c>
      <c r="F24" s="767" t="s">
        <v>558</v>
      </c>
      <c r="G24" s="768" t="s">
        <v>2858</v>
      </c>
      <c r="H24" s="768"/>
      <c r="I24" s="770"/>
      <c r="J24" s="490" t="s">
        <v>1304</v>
      </c>
    </row>
    <row r="25" spans="1:10" ht="48" customHeight="1" x14ac:dyDescent="0.25">
      <c r="A25" s="743"/>
      <c r="B25" s="767" t="s">
        <v>3362</v>
      </c>
      <c r="C25" s="767" t="s">
        <v>3363</v>
      </c>
      <c r="D25" s="768" t="s">
        <v>2851</v>
      </c>
      <c r="E25" s="768" t="s">
        <v>2654</v>
      </c>
      <c r="F25" s="767" t="s">
        <v>558</v>
      </c>
      <c r="G25" s="768" t="s">
        <v>2859</v>
      </c>
      <c r="H25" s="768"/>
      <c r="I25" s="770"/>
      <c r="J25" s="490" t="s">
        <v>1304</v>
      </c>
    </row>
    <row r="26" spans="1:10" ht="48" customHeight="1" x14ac:dyDescent="0.25">
      <c r="A26" s="743"/>
      <c r="B26" s="767" t="s">
        <v>3364</v>
      </c>
      <c r="C26" s="767" t="s">
        <v>3365</v>
      </c>
      <c r="D26" s="768" t="s">
        <v>3391</v>
      </c>
      <c r="E26" s="768" t="s">
        <v>2627</v>
      </c>
      <c r="F26" s="767" t="s">
        <v>558</v>
      </c>
      <c r="G26" s="768" t="s">
        <v>2860</v>
      </c>
      <c r="H26" s="768"/>
      <c r="I26" s="770"/>
      <c r="J26" s="490" t="s">
        <v>1304</v>
      </c>
    </row>
    <row r="27" spans="1:10" ht="48" customHeight="1" x14ac:dyDescent="0.25">
      <c r="A27" s="743"/>
      <c r="B27" s="767" t="s">
        <v>3366</v>
      </c>
      <c r="C27" s="767" t="s">
        <v>3367</v>
      </c>
      <c r="D27" s="768" t="s">
        <v>2852</v>
      </c>
      <c r="E27" s="768" t="s">
        <v>2629</v>
      </c>
      <c r="F27" s="767" t="s">
        <v>558</v>
      </c>
      <c r="G27" s="768" t="s">
        <v>2861</v>
      </c>
      <c r="H27" s="768"/>
      <c r="I27" s="770"/>
      <c r="J27" s="490" t="s">
        <v>1304</v>
      </c>
    </row>
    <row r="28" spans="1:10" ht="48" customHeight="1" x14ac:dyDescent="0.25">
      <c r="A28" s="743"/>
      <c r="B28" s="767" t="s">
        <v>3368</v>
      </c>
      <c r="C28" s="767" t="s">
        <v>3369</v>
      </c>
      <c r="D28" s="768" t="s">
        <v>2853</v>
      </c>
      <c r="E28" s="768" t="s">
        <v>2855</v>
      </c>
      <c r="F28" s="767" t="s">
        <v>558</v>
      </c>
      <c r="G28" s="768" t="s">
        <v>2862</v>
      </c>
      <c r="H28" s="768"/>
      <c r="I28" s="770"/>
      <c r="J28" s="490" t="s">
        <v>1304</v>
      </c>
    </row>
    <row r="29" spans="1:10" ht="48" customHeight="1" x14ac:dyDescent="0.25">
      <c r="A29" s="743"/>
      <c r="B29" s="767" t="s">
        <v>3370</v>
      </c>
      <c r="C29" s="767" t="s">
        <v>3371</v>
      </c>
      <c r="D29" s="768" t="s">
        <v>2854</v>
      </c>
      <c r="E29" s="768" t="s">
        <v>2655</v>
      </c>
      <c r="F29" s="767" t="s">
        <v>558</v>
      </c>
      <c r="G29" s="768" t="s">
        <v>2863</v>
      </c>
      <c r="H29" s="768"/>
      <c r="I29" s="770"/>
      <c r="J29" s="490" t="s">
        <v>1304</v>
      </c>
    </row>
    <row r="30" spans="1:10" ht="48" customHeight="1" x14ac:dyDescent="0.25">
      <c r="A30" s="743"/>
      <c r="B30" s="767" t="s">
        <v>3372</v>
      </c>
      <c r="C30" s="767" t="s">
        <v>3373</v>
      </c>
      <c r="D30" s="768" t="s">
        <v>3390</v>
      </c>
      <c r="E30" s="768" t="s">
        <v>2656</v>
      </c>
      <c r="F30" s="767" t="s">
        <v>558</v>
      </c>
      <c r="G30" s="768" t="s">
        <v>2864</v>
      </c>
      <c r="H30" s="768"/>
      <c r="I30" s="770"/>
      <c r="J30" s="490" t="s">
        <v>1304</v>
      </c>
    </row>
    <row r="31" spans="1:10" ht="48" customHeight="1" x14ac:dyDescent="0.25">
      <c r="A31" s="743"/>
      <c r="B31" s="767" t="s">
        <v>3374</v>
      </c>
      <c r="C31" s="767" t="s">
        <v>3375</v>
      </c>
      <c r="D31" s="768" t="s">
        <v>2849</v>
      </c>
      <c r="E31" s="768" t="s">
        <v>2652</v>
      </c>
      <c r="F31" s="767" t="s">
        <v>558</v>
      </c>
      <c r="G31" s="768" t="s">
        <v>2857</v>
      </c>
      <c r="H31" s="768"/>
      <c r="I31" s="770"/>
      <c r="J31" s="490" t="s">
        <v>1304</v>
      </c>
    </row>
    <row r="32" spans="1:10" ht="48" customHeight="1" x14ac:dyDescent="0.25">
      <c r="A32" s="743"/>
      <c r="B32" s="767" t="s">
        <v>3376</v>
      </c>
      <c r="C32" s="767" t="s">
        <v>3377</v>
      </c>
      <c r="D32" s="768" t="s">
        <v>2850</v>
      </c>
      <c r="E32" s="768" t="s">
        <v>2653</v>
      </c>
      <c r="F32" s="767" t="s">
        <v>558</v>
      </c>
      <c r="G32" s="768" t="s">
        <v>2858</v>
      </c>
      <c r="H32" s="768"/>
      <c r="I32" s="770"/>
      <c r="J32" s="490" t="s">
        <v>1304</v>
      </c>
    </row>
    <row r="33" spans="1:10" ht="48" customHeight="1" x14ac:dyDescent="0.25">
      <c r="A33" s="743"/>
      <c r="B33" s="767" t="s">
        <v>3378</v>
      </c>
      <c r="C33" s="767" t="s">
        <v>3379</v>
      </c>
      <c r="D33" s="768" t="s">
        <v>2851</v>
      </c>
      <c r="E33" s="768" t="s">
        <v>2654</v>
      </c>
      <c r="F33" s="767" t="s">
        <v>558</v>
      </c>
      <c r="G33" s="768" t="s">
        <v>2859</v>
      </c>
      <c r="H33" s="768"/>
      <c r="I33" s="770"/>
      <c r="J33" s="490" t="s">
        <v>1304</v>
      </c>
    </row>
    <row r="34" spans="1:10" ht="48" customHeight="1" x14ac:dyDescent="0.25">
      <c r="A34" s="743"/>
      <c r="B34" s="767" t="s">
        <v>3380</v>
      </c>
      <c r="C34" s="767" t="s">
        <v>3381</v>
      </c>
      <c r="D34" s="768" t="s">
        <v>3391</v>
      </c>
      <c r="E34" s="768" t="s">
        <v>2627</v>
      </c>
      <c r="F34" s="767" t="s">
        <v>558</v>
      </c>
      <c r="G34" s="768" t="s">
        <v>2860</v>
      </c>
      <c r="H34" s="768"/>
      <c r="I34" s="770"/>
      <c r="J34" s="490" t="s">
        <v>1304</v>
      </c>
    </row>
    <row r="35" spans="1:10" ht="48" customHeight="1" x14ac:dyDescent="0.25">
      <c r="A35" s="743"/>
      <c r="B35" s="767" t="s">
        <v>3382</v>
      </c>
      <c r="C35" s="767" t="s">
        <v>3383</v>
      </c>
      <c r="D35" s="768" t="s">
        <v>2852</v>
      </c>
      <c r="E35" s="768" t="s">
        <v>2629</v>
      </c>
      <c r="F35" s="767" t="s">
        <v>558</v>
      </c>
      <c r="G35" s="768" t="s">
        <v>2861</v>
      </c>
      <c r="H35" s="768"/>
      <c r="I35" s="770"/>
      <c r="J35" s="490" t="s">
        <v>1304</v>
      </c>
    </row>
    <row r="36" spans="1:10" ht="48" customHeight="1" x14ac:dyDescent="0.25">
      <c r="A36" s="743"/>
      <c r="B36" s="767" t="s">
        <v>3384</v>
      </c>
      <c r="C36" s="767" t="s">
        <v>3385</v>
      </c>
      <c r="D36" s="768" t="s">
        <v>2853</v>
      </c>
      <c r="E36" s="768" t="s">
        <v>2855</v>
      </c>
      <c r="F36" s="767" t="s">
        <v>558</v>
      </c>
      <c r="G36" s="768" t="s">
        <v>2862</v>
      </c>
      <c r="H36" s="768"/>
      <c r="I36" s="770"/>
      <c r="J36" s="490" t="s">
        <v>1304</v>
      </c>
    </row>
    <row r="37" spans="1:10" ht="48" customHeight="1" x14ac:dyDescent="0.25">
      <c r="A37" s="743"/>
      <c r="B37" s="767" t="s">
        <v>3386</v>
      </c>
      <c r="C37" s="767" t="s">
        <v>3387</v>
      </c>
      <c r="D37" s="768" t="s">
        <v>2854</v>
      </c>
      <c r="E37" s="768" t="s">
        <v>2655</v>
      </c>
      <c r="F37" s="767" t="s">
        <v>558</v>
      </c>
      <c r="G37" s="768" t="s">
        <v>2863</v>
      </c>
      <c r="H37" s="768"/>
      <c r="I37" s="770"/>
      <c r="J37" s="490" t="s">
        <v>1304</v>
      </c>
    </row>
    <row r="38" spans="1:10" ht="48" customHeight="1" x14ac:dyDescent="0.25">
      <c r="A38" s="743"/>
      <c r="B38" s="767" t="s">
        <v>3388</v>
      </c>
      <c r="C38" s="767" t="s">
        <v>3389</v>
      </c>
      <c r="D38" s="768" t="s">
        <v>3390</v>
      </c>
      <c r="E38" s="768" t="s">
        <v>2656</v>
      </c>
      <c r="F38" s="767" t="s">
        <v>558</v>
      </c>
      <c r="G38" s="768" t="s">
        <v>2864</v>
      </c>
      <c r="H38" s="768"/>
      <c r="I38" s="770"/>
      <c r="J38" s="490" t="s">
        <v>1304</v>
      </c>
    </row>
  </sheetData>
  <mergeCells count="1">
    <mergeCell ref="B2:J2"/>
  </mergeCells>
  <phoneticPr fontId="114" type="noConversion"/>
  <conditionalFormatting sqref="J4:J38">
    <cfRule type="cellIs" dxfId="307" priority="235" operator="equal">
      <formula>"Updated"</formula>
    </cfRule>
    <cfRule type="cellIs" dxfId="306" priority="236" operator="equal">
      <formula>"New"</formula>
    </cfRule>
  </conditionalFormatting>
  <conditionalFormatting sqref="G5:H12 E9:H12 C13:I14 B4:G38 I4:I38">
    <cfRule type="expression" dxfId="305" priority="237">
      <formula>OR($J4="New",$J4="Updated")</formula>
    </cfRule>
  </conditionalFormatting>
  <conditionalFormatting sqref="F4:F38">
    <cfRule type="cellIs" dxfId="304" priority="233" stopIfTrue="1" operator="equal">
      <formula>"Validation"</formula>
    </cfRule>
    <cfRule type="cellIs" dxfId="303" priority="234" operator="equal">
      <formula>"Pre-populated"</formula>
    </cfRule>
  </conditionalFormatting>
  <conditionalFormatting sqref="J5">
    <cfRule type="cellIs" dxfId="302" priority="230" operator="equal">
      <formula>"Updated"</formula>
    </cfRule>
    <cfRule type="cellIs" dxfId="301" priority="231" operator="equal">
      <formula>"New"</formula>
    </cfRule>
  </conditionalFormatting>
  <conditionalFormatting sqref="B5:H5">
    <cfRule type="expression" dxfId="300" priority="232">
      <formula>OR($J5="New",$J5="Updated")</formula>
    </cfRule>
  </conditionalFormatting>
  <conditionalFormatting sqref="F5">
    <cfRule type="cellIs" dxfId="299" priority="228" stopIfTrue="1" operator="equal">
      <formula>"Validation"</formula>
    </cfRule>
    <cfRule type="cellIs" dxfId="298" priority="229" operator="equal">
      <formula>"Pre-populated"</formula>
    </cfRule>
  </conditionalFormatting>
  <conditionalFormatting sqref="I5">
    <cfRule type="expression" dxfId="297" priority="227">
      <formula>OR($J5="New",$J5="Updated")</formula>
    </cfRule>
  </conditionalFormatting>
  <conditionalFormatting sqref="C13:I14">
    <cfRule type="expression" dxfId="296" priority="220">
      <formula>OR($J13="New",$J13="Updated")</formula>
    </cfRule>
  </conditionalFormatting>
  <conditionalFormatting sqref="F13:F14">
    <cfRule type="cellIs" dxfId="295" priority="216" stopIfTrue="1" operator="equal">
      <formula>"Validation"</formula>
    </cfRule>
    <cfRule type="cellIs" dxfId="294" priority="217" operator="equal">
      <formula>"Pre-populated"</formula>
    </cfRule>
  </conditionalFormatting>
  <conditionalFormatting sqref="J13:J14">
    <cfRule type="cellIs" dxfId="293" priority="218" operator="equal">
      <formula>"Updated"</formula>
    </cfRule>
    <cfRule type="cellIs" dxfId="292" priority="219" operator="equal">
      <formula>"New"</formula>
    </cfRule>
  </conditionalFormatting>
  <conditionalFormatting sqref="J6">
    <cfRule type="cellIs" dxfId="291" priority="212" operator="equal">
      <formula>"Updated"</formula>
    </cfRule>
    <cfRule type="cellIs" dxfId="290" priority="213" operator="equal">
      <formula>"New"</formula>
    </cfRule>
  </conditionalFormatting>
  <conditionalFormatting sqref="C6:H6">
    <cfRule type="expression" dxfId="289" priority="214">
      <formula>OR($J6="New",$J6="Updated")</formula>
    </cfRule>
  </conditionalFormatting>
  <conditionalFormatting sqref="F6">
    <cfRule type="cellIs" dxfId="288" priority="210" stopIfTrue="1" operator="equal">
      <formula>"Validation"</formula>
    </cfRule>
    <cfRule type="cellIs" dxfId="287" priority="211" operator="equal">
      <formula>"Pre-populated"</formula>
    </cfRule>
  </conditionalFormatting>
  <conditionalFormatting sqref="J7">
    <cfRule type="cellIs" dxfId="286" priority="206" operator="equal">
      <formula>"Updated"</formula>
    </cfRule>
    <cfRule type="cellIs" dxfId="285" priority="207" operator="equal">
      <formula>"New"</formula>
    </cfRule>
  </conditionalFormatting>
  <conditionalFormatting sqref="C7:H7">
    <cfRule type="expression" dxfId="284" priority="208">
      <formula>OR($J7="New",$J7="Updated")</formula>
    </cfRule>
  </conditionalFormatting>
  <conditionalFormatting sqref="F7">
    <cfRule type="cellIs" dxfId="283" priority="204" stopIfTrue="1" operator="equal">
      <formula>"Validation"</formula>
    </cfRule>
    <cfRule type="cellIs" dxfId="282" priority="205" operator="equal">
      <formula>"Pre-populated"</formula>
    </cfRule>
  </conditionalFormatting>
  <conditionalFormatting sqref="J8">
    <cfRule type="cellIs" dxfId="281" priority="200" operator="equal">
      <formula>"Updated"</formula>
    </cfRule>
    <cfRule type="cellIs" dxfId="280" priority="201" operator="equal">
      <formula>"New"</formula>
    </cfRule>
  </conditionalFormatting>
  <conditionalFormatting sqref="C8:H8">
    <cfRule type="expression" dxfId="279" priority="202">
      <formula>OR($J8="New",$J8="Updated")</formula>
    </cfRule>
  </conditionalFormatting>
  <conditionalFormatting sqref="F8">
    <cfRule type="cellIs" dxfId="278" priority="198" stopIfTrue="1" operator="equal">
      <formula>"Validation"</formula>
    </cfRule>
    <cfRule type="cellIs" dxfId="277" priority="199" operator="equal">
      <formula>"Pre-populated"</formula>
    </cfRule>
  </conditionalFormatting>
  <conditionalFormatting sqref="J9">
    <cfRule type="cellIs" dxfId="276" priority="194" operator="equal">
      <formula>"Updated"</formula>
    </cfRule>
    <cfRule type="cellIs" dxfId="275" priority="195" operator="equal">
      <formula>"New"</formula>
    </cfRule>
  </conditionalFormatting>
  <conditionalFormatting sqref="C9">
    <cfRule type="expression" dxfId="274" priority="196">
      <formula>OR($J9="New",$J9="Updated")</formula>
    </cfRule>
  </conditionalFormatting>
  <conditionalFormatting sqref="F9">
    <cfRule type="cellIs" dxfId="273" priority="192" stopIfTrue="1" operator="equal">
      <formula>"Validation"</formula>
    </cfRule>
    <cfRule type="cellIs" dxfId="272" priority="193" operator="equal">
      <formula>"Pre-populated"</formula>
    </cfRule>
  </conditionalFormatting>
  <conditionalFormatting sqref="J10">
    <cfRule type="cellIs" dxfId="271" priority="188" operator="equal">
      <formula>"Updated"</formula>
    </cfRule>
    <cfRule type="cellIs" dxfId="270" priority="189" operator="equal">
      <formula>"New"</formula>
    </cfRule>
  </conditionalFormatting>
  <conditionalFormatting sqref="C10">
    <cfRule type="expression" dxfId="269" priority="190">
      <formula>OR($J10="New",$J10="Updated")</formula>
    </cfRule>
  </conditionalFormatting>
  <conditionalFormatting sqref="F10">
    <cfRule type="cellIs" dxfId="268" priority="186" stopIfTrue="1" operator="equal">
      <formula>"Validation"</formula>
    </cfRule>
    <cfRule type="cellIs" dxfId="267" priority="187" operator="equal">
      <formula>"Pre-populated"</formula>
    </cfRule>
  </conditionalFormatting>
  <conditionalFormatting sqref="J11">
    <cfRule type="cellIs" dxfId="266" priority="182" operator="equal">
      <formula>"Updated"</formula>
    </cfRule>
    <cfRule type="cellIs" dxfId="265" priority="183" operator="equal">
      <formula>"New"</formula>
    </cfRule>
  </conditionalFormatting>
  <conditionalFormatting sqref="C11">
    <cfRule type="expression" dxfId="264" priority="184">
      <formula>OR($J11="New",$J11="Updated")</formula>
    </cfRule>
  </conditionalFormatting>
  <conditionalFormatting sqref="F11">
    <cfRule type="cellIs" dxfId="263" priority="180" stopIfTrue="1" operator="equal">
      <formula>"Validation"</formula>
    </cfRule>
    <cfRule type="cellIs" dxfId="262" priority="181" operator="equal">
      <formula>"Pre-populated"</formula>
    </cfRule>
  </conditionalFormatting>
  <conditionalFormatting sqref="J12">
    <cfRule type="cellIs" dxfId="261" priority="176" operator="equal">
      <formula>"Updated"</formula>
    </cfRule>
    <cfRule type="cellIs" dxfId="260" priority="177" operator="equal">
      <formula>"New"</formula>
    </cfRule>
  </conditionalFormatting>
  <conditionalFormatting sqref="C12">
    <cfRule type="expression" dxfId="259" priority="178">
      <formula>OR($J12="New",$J12="Updated")</formula>
    </cfRule>
  </conditionalFormatting>
  <conditionalFormatting sqref="F12">
    <cfRule type="cellIs" dxfId="258" priority="174" stopIfTrue="1" operator="equal">
      <formula>"Validation"</formula>
    </cfRule>
    <cfRule type="cellIs" dxfId="257" priority="175" operator="equal">
      <formula>"Pre-populated"</formula>
    </cfRule>
  </conditionalFormatting>
  <conditionalFormatting sqref="D9">
    <cfRule type="expression" dxfId="256" priority="172">
      <formula>OR($J9="New",$J9="Updated")</formula>
    </cfRule>
  </conditionalFormatting>
  <conditionalFormatting sqref="D10">
    <cfRule type="expression" dxfId="255" priority="171">
      <formula>OR($J10="New",$J10="Updated")</formula>
    </cfRule>
  </conditionalFormatting>
  <conditionalFormatting sqref="D11">
    <cfRule type="expression" dxfId="254" priority="170">
      <formula>OR($J11="New",$J11="Updated")</formula>
    </cfRule>
  </conditionalFormatting>
  <conditionalFormatting sqref="D12">
    <cfRule type="expression" dxfId="253" priority="169">
      <formula>OR($J12="New",$J12="Updated")</formula>
    </cfRule>
  </conditionalFormatting>
  <conditionalFormatting sqref="H3">
    <cfRule type="expression" dxfId="252" priority="168">
      <formula>OR($J3="New",$J3="Updated")</formula>
    </cfRule>
  </conditionalFormatting>
  <conditionalFormatting sqref="H4:H38">
    <cfRule type="expression" dxfId="251" priority="167">
      <formula>OR($J4="New",$J4="Updated")</formula>
    </cfRule>
  </conditionalFormatting>
  <conditionalFormatting sqref="I6">
    <cfRule type="expression" dxfId="250" priority="166">
      <formula>OR($J6="New",$J6="Updated")</formula>
    </cfRule>
  </conditionalFormatting>
  <conditionalFormatting sqref="I7">
    <cfRule type="expression" dxfId="249" priority="165">
      <formula>OR($J7="New",$J7="Updated")</formula>
    </cfRule>
  </conditionalFormatting>
  <conditionalFormatting sqref="I8">
    <cfRule type="expression" dxfId="248" priority="164">
      <formula>OR($J8="New",$J8="Updated")</formula>
    </cfRule>
  </conditionalFormatting>
  <conditionalFormatting sqref="I9">
    <cfRule type="expression" dxfId="247" priority="163">
      <formula>OR($J9="New",$J9="Updated")</formula>
    </cfRule>
  </conditionalFormatting>
  <conditionalFormatting sqref="I10">
    <cfRule type="expression" dxfId="246" priority="162">
      <formula>OR($J10="New",$J10="Updated")</formula>
    </cfRule>
  </conditionalFormatting>
  <conditionalFormatting sqref="I11">
    <cfRule type="expression" dxfId="245" priority="161">
      <formula>OR($J11="New",$J11="Updated")</formula>
    </cfRule>
  </conditionalFormatting>
  <conditionalFormatting sqref="I12">
    <cfRule type="expression" dxfId="244" priority="160">
      <formula>OR($J12="New",$J12="Updated")</formula>
    </cfRule>
  </conditionalFormatting>
  <conditionalFormatting sqref="E15:E22 F19:H22 G15:H18">
    <cfRule type="expression" dxfId="243" priority="159">
      <formula>OR($J15="New",$J15="Updated")</formula>
    </cfRule>
  </conditionalFormatting>
  <conditionalFormatting sqref="J15">
    <cfRule type="cellIs" dxfId="242" priority="156" operator="equal">
      <formula>"Updated"</formula>
    </cfRule>
    <cfRule type="cellIs" dxfId="241" priority="157" operator="equal">
      <formula>"New"</formula>
    </cfRule>
  </conditionalFormatting>
  <conditionalFormatting sqref="B15:H15 B16:B38">
    <cfRule type="expression" dxfId="240" priority="158">
      <formula>OR($J15="New",$J15="Updated")</formula>
    </cfRule>
  </conditionalFormatting>
  <conditionalFormatting sqref="F15">
    <cfRule type="cellIs" dxfId="239" priority="154" stopIfTrue="1" operator="equal">
      <formula>"Validation"</formula>
    </cfRule>
    <cfRule type="cellIs" dxfId="238" priority="155" operator="equal">
      <formula>"Pre-populated"</formula>
    </cfRule>
  </conditionalFormatting>
  <conditionalFormatting sqref="I15">
    <cfRule type="expression" dxfId="237" priority="153">
      <formula>OR($J15="New",$J15="Updated")</formula>
    </cfRule>
  </conditionalFormatting>
  <conditionalFormatting sqref="J16">
    <cfRule type="cellIs" dxfId="236" priority="150" operator="equal">
      <formula>"Updated"</formula>
    </cfRule>
    <cfRule type="cellIs" dxfId="235" priority="151" operator="equal">
      <formula>"New"</formula>
    </cfRule>
  </conditionalFormatting>
  <conditionalFormatting sqref="C16:H16 H17:H22">
    <cfRule type="expression" dxfId="234" priority="152">
      <formula>OR($J16="New",$J16="Updated")</formula>
    </cfRule>
  </conditionalFormatting>
  <conditionalFormatting sqref="F16">
    <cfRule type="cellIs" dxfId="233" priority="148" stopIfTrue="1" operator="equal">
      <formula>"Validation"</formula>
    </cfRule>
    <cfRule type="cellIs" dxfId="232" priority="149" operator="equal">
      <formula>"Pre-populated"</formula>
    </cfRule>
  </conditionalFormatting>
  <conditionalFormatting sqref="I16">
    <cfRule type="expression" dxfId="231" priority="147">
      <formula>OR($J16="New",$J16="Updated")</formula>
    </cfRule>
  </conditionalFormatting>
  <conditionalFormatting sqref="J17">
    <cfRule type="cellIs" dxfId="230" priority="144" operator="equal">
      <formula>"Updated"</formula>
    </cfRule>
    <cfRule type="cellIs" dxfId="229" priority="145" operator="equal">
      <formula>"New"</formula>
    </cfRule>
  </conditionalFormatting>
  <conditionalFormatting sqref="C17:H17">
    <cfRule type="expression" dxfId="228" priority="146">
      <formula>OR($J17="New",$J17="Updated")</formula>
    </cfRule>
  </conditionalFormatting>
  <conditionalFormatting sqref="F17">
    <cfRule type="cellIs" dxfId="227" priority="142" stopIfTrue="1" operator="equal">
      <formula>"Validation"</formula>
    </cfRule>
    <cfRule type="cellIs" dxfId="226" priority="143" operator="equal">
      <formula>"Pre-populated"</formula>
    </cfRule>
  </conditionalFormatting>
  <conditionalFormatting sqref="I17">
    <cfRule type="expression" dxfId="225" priority="141">
      <formula>OR($J17="New",$J17="Updated")</formula>
    </cfRule>
  </conditionalFormatting>
  <conditionalFormatting sqref="J18">
    <cfRule type="cellIs" dxfId="224" priority="138" operator="equal">
      <formula>"Updated"</formula>
    </cfRule>
    <cfRule type="cellIs" dxfId="223" priority="139" operator="equal">
      <formula>"New"</formula>
    </cfRule>
  </conditionalFormatting>
  <conditionalFormatting sqref="C18:H18">
    <cfRule type="expression" dxfId="222" priority="140">
      <formula>OR($J18="New",$J18="Updated")</formula>
    </cfRule>
  </conditionalFormatting>
  <conditionalFormatting sqref="F18">
    <cfRule type="cellIs" dxfId="221" priority="136" stopIfTrue="1" operator="equal">
      <formula>"Validation"</formula>
    </cfRule>
    <cfRule type="cellIs" dxfId="220" priority="137" operator="equal">
      <formula>"Pre-populated"</formula>
    </cfRule>
  </conditionalFormatting>
  <conditionalFormatting sqref="I18">
    <cfRule type="expression" dxfId="219" priority="135">
      <formula>OR($J18="New",$J18="Updated")</formula>
    </cfRule>
  </conditionalFormatting>
  <conditionalFormatting sqref="J19">
    <cfRule type="cellIs" dxfId="218" priority="132" operator="equal">
      <formula>"Updated"</formula>
    </cfRule>
    <cfRule type="cellIs" dxfId="217" priority="133" operator="equal">
      <formula>"New"</formula>
    </cfRule>
  </conditionalFormatting>
  <conditionalFormatting sqref="C19">
    <cfRule type="expression" dxfId="216" priority="134">
      <formula>OR($J19="New",$J19="Updated")</formula>
    </cfRule>
  </conditionalFormatting>
  <conditionalFormatting sqref="F19">
    <cfRule type="cellIs" dxfId="215" priority="130" stopIfTrue="1" operator="equal">
      <formula>"Validation"</formula>
    </cfRule>
    <cfRule type="cellIs" dxfId="214" priority="131" operator="equal">
      <formula>"Pre-populated"</formula>
    </cfRule>
  </conditionalFormatting>
  <conditionalFormatting sqref="I19">
    <cfRule type="expression" dxfId="213" priority="129">
      <formula>OR($J19="New",$J19="Updated")</formula>
    </cfRule>
  </conditionalFormatting>
  <conditionalFormatting sqref="J20">
    <cfRule type="cellIs" dxfId="212" priority="126" operator="equal">
      <formula>"Updated"</formula>
    </cfRule>
    <cfRule type="cellIs" dxfId="211" priority="127" operator="equal">
      <formula>"New"</formula>
    </cfRule>
  </conditionalFormatting>
  <conditionalFormatting sqref="C20">
    <cfRule type="expression" dxfId="210" priority="128">
      <formula>OR($J20="New",$J20="Updated")</formula>
    </cfRule>
  </conditionalFormatting>
  <conditionalFormatting sqref="F20">
    <cfRule type="cellIs" dxfId="209" priority="124" stopIfTrue="1" operator="equal">
      <formula>"Validation"</formula>
    </cfRule>
    <cfRule type="cellIs" dxfId="208" priority="125" operator="equal">
      <formula>"Pre-populated"</formula>
    </cfRule>
  </conditionalFormatting>
  <conditionalFormatting sqref="I20">
    <cfRule type="expression" dxfId="207" priority="123">
      <formula>OR($J20="New",$J20="Updated")</formula>
    </cfRule>
  </conditionalFormatting>
  <conditionalFormatting sqref="J21">
    <cfRule type="cellIs" dxfId="206" priority="120" operator="equal">
      <formula>"Updated"</formula>
    </cfRule>
    <cfRule type="cellIs" dxfId="205" priority="121" operator="equal">
      <formula>"New"</formula>
    </cfRule>
  </conditionalFormatting>
  <conditionalFormatting sqref="C21">
    <cfRule type="expression" dxfId="204" priority="122">
      <formula>OR($J21="New",$J21="Updated")</formula>
    </cfRule>
  </conditionalFormatting>
  <conditionalFormatting sqref="F21">
    <cfRule type="cellIs" dxfId="203" priority="118" stopIfTrue="1" operator="equal">
      <formula>"Validation"</formula>
    </cfRule>
    <cfRule type="cellIs" dxfId="202" priority="119" operator="equal">
      <formula>"Pre-populated"</formula>
    </cfRule>
  </conditionalFormatting>
  <conditionalFormatting sqref="I21">
    <cfRule type="expression" dxfId="201" priority="117">
      <formula>OR($J21="New",$J21="Updated")</formula>
    </cfRule>
  </conditionalFormatting>
  <conditionalFormatting sqref="J22">
    <cfRule type="cellIs" dxfId="200" priority="114" operator="equal">
      <formula>"Updated"</formula>
    </cfRule>
    <cfRule type="cellIs" dxfId="199" priority="115" operator="equal">
      <formula>"New"</formula>
    </cfRule>
  </conditionalFormatting>
  <conditionalFormatting sqref="C22">
    <cfRule type="expression" dxfId="198" priority="116">
      <formula>OR($J22="New",$J22="Updated")</formula>
    </cfRule>
  </conditionalFormatting>
  <conditionalFormatting sqref="F22">
    <cfRule type="cellIs" dxfId="197" priority="112" stopIfTrue="1" operator="equal">
      <formula>"Validation"</formula>
    </cfRule>
    <cfRule type="cellIs" dxfId="196" priority="113" operator="equal">
      <formula>"Pre-populated"</formula>
    </cfRule>
  </conditionalFormatting>
  <conditionalFormatting sqref="I22">
    <cfRule type="expression" dxfId="195" priority="111">
      <formula>OR($J22="New",$J22="Updated")</formula>
    </cfRule>
  </conditionalFormatting>
  <conditionalFormatting sqref="D19">
    <cfRule type="expression" dxfId="194" priority="110">
      <formula>OR($J19="New",$J19="Updated")</formula>
    </cfRule>
  </conditionalFormatting>
  <conditionalFormatting sqref="D20">
    <cfRule type="expression" dxfId="193" priority="109">
      <formula>OR($J20="New",$J20="Updated")</formula>
    </cfRule>
  </conditionalFormatting>
  <conditionalFormatting sqref="D21">
    <cfRule type="expression" dxfId="192" priority="108">
      <formula>OR($J21="New",$J21="Updated")</formula>
    </cfRule>
  </conditionalFormatting>
  <conditionalFormatting sqref="D22">
    <cfRule type="expression" dxfId="191" priority="107">
      <formula>OR($J22="New",$J22="Updated")</formula>
    </cfRule>
  </conditionalFormatting>
  <conditionalFormatting sqref="E23:E30 F27:H30 G23:H26">
    <cfRule type="expression" dxfId="190" priority="106">
      <formula>OR($J23="New",$J23="Updated")</formula>
    </cfRule>
  </conditionalFormatting>
  <conditionalFormatting sqref="J23">
    <cfRule type="cellIs" dxfId="189" priority="103" operator="equal">
      <formula>"Updated"</formula>
    </cfRule>
    <cfRule type="cellIs" dxfId="188" priority="104" operator="equal">
      <formula>"New"</formula>
    </cfRule>
  </conditionalFormatting>
  <conditionalFormatting sqref="C23:H23">
    <cfRule type="expression" dxfId="187" priority="105">
      <formula>OR($J23="New",$J23="Updated")</formula>
    </cfRule>
  </conditionalFormatting>
  <conditionalFormatting sqref="F23">
    <cfRule type="cellIs" dxfId="186" priority="101" stopIfTrue="1" operator="equal">
      <formula>"Validation"</formula>
    </cfRule>
    <cfRule type="cellIs" dxfId="185" priority="102" operator="equal">
      <formula>"Pre-populated"</formula>
    </cfRule>
  </conditionalFormatting>
  <conditionalFormatting sqref="I23">
    <cfRule type="expression" dxfId="184" priority="100">
      <formula>OR($J23="New",$J23="Updated")</formula>
    </cfRule>
  </conditionalFormatting>
  <conditionalFormatting sqref="J24">
    <cfRule type="cellIs" dxfId="183" priority="97" operator="equal">
      <formula>"Updated"</formula>
    </cfRule>
    <cfRule type="cellIs" dxfId="182" priority="98" operator="equal">
      <formula>"New"</formula>
    </cfRule>
  </conditionalFormatting>
  <conditionalFormatting sqref="C24:H24 H25:H30">
    <cfRule type="expression" dxfId="181" priority="99">
      <formula>OR($J24="New",$J24="Updated")</formula>
    </cfRule>
  </conditionalFormatting>
  <conditionalFormatting sqref="F24">
    <cfRule type="cellIs" dxfId="180" priority="95" stopIfTrue="1" operator="equal">
      <formula>"Validation"</formula>
    </cfRule>
    <cfRule type="cellIs" dxfId="179" priority="96" operator="equal">
      <formula>"Pre-populated"</formula>
    </cfRule>
  </conditionalFormatting>
  <conditionalFormatting sqref="I24">
    <cfRule type="expression" dxfId="178" priority="94">
      <formula>OR($J24="New",$J24="Updated")</formula>
    </cfRule>
  </conditionalFormatting>
  <conditionalFormatting sqref="J25">
    <cfRule type="cellIs" dxfId="177" priority="91" operator="equal">
      <formula>"Updated"</formula>
    </cfRule>
    <cfRule type="cellIs" dxfId="176" priority="92" operator="equal">
      <formula>"New"</formula>
    </cfRule>
  </conditionalFormatting>
  <conditionalFormatting sqref="C25:H25">
    <cfRule type="expression" dxfId="175" priority="93">
      <formula>OR($J25="New",$J25="Updated")</formula>
    </cfRule>
  </conditionalFormatting>
  <conditionalFormatting sqref="F25">
    <cfRule type="cellIs" dxfId="174" priority="89" stopIfTrue="1" operator="equal">
      <formula>"Validation"</formula>
    </cfRule>
    <cfRule type="cellIs" dxfId="173" priority="90" operator="equal">
      <formula>"Pre-populated"</formula>
    </cfRule>
  </conditionalFormatting>
  <conditionalFormatting sqref="I25">
    <cfRule type="expression" dxfId="172" priority="88">
      <formula>OR($J25="New",$J25="Updated")</formula>
    </cfRule>
  </conditionalFormatting>
  <conditionalFormatting sqref="J26">
    <cfRule type="cellIs" dxfId="171" priority="85" operator="equal">
      <formula>"Updated"</formula>
    </cfRule>
    <cfRule type="cellIs" dxfId="170" priority="86" operator="equal">
      <formula>"New"</formula>
    </cfRule>
  </conditionalFormatting>
  <conditionalFormatting sqref="C26:H26">
    <cfRule type="expression" dxfId="169" priority="87">
      <formula>OR($J26="New",$J26="Updated")</formula>
    </cfRule>
  </conditionalFormatting>
  <conditionalFormatting sqref="F26">
    <cfRule type="cellIs" dxfId="168" priority="83" stopIfTrue="1" operator="equal">
      <formula>"Validation"</formula>
    </cfRule>
    <cfRule type="cellIs" dxfId="167" priority="84" operator="equal">
      <formula>"Pre-populated"</formula>
    </cfRule>
  </conditionalFormatting>
  <conditionalFormatting sqref="I26">
    <cfRule type="expression" dxfId="166" priority="82">
      <formula>OR($J26="New",$J26="Updated")</formula>
    </cfRule>
  </conditionalFormatting>
  <conditionalFormatting sqref="J27">
    <cfRule type="cellIs" dxfId="165" priority="79" operator="equal">
      <formula>"Updated"</formula>
    </cfRule>
    <cfRule type="cellIs" dxfId="164" priority="80" operator="equal">
      <formula>"New"</formula>
    </cfRule>
  </conditionalFormatting>
  <conditionalFormatting sqref="C27">
    <cfRule type="expression" dxfId="163" priority="81">
      <formula>OR($J27="New",$J27="Updated")</formula>
    </cfRule>
  </conditionalFormatting>
  <conditionalFormatting sqref="F27">
    <cfRule type="cellIs" dxfId="162" priority="77" stopIfTrue="1" operator="equal">
      <formula>"Validation"</formula>
    </cfRule>
    <cfRule type="cellIs" dxfId="161" priority="78" operator="equal">
      <formula>"Pre-populated"</formula>
    </cfRule>
  </conditionalFormatting>
  <conditionalFormatting sqref="I27">
    <cfRule type="expression" dxfId="160" priority="76">
      <formula>OR($J27="New",$J27="Updated")</formula>
    </cfRule>
  </conditionalFormatting>
  <conditionalFormatting sqref="J28">
    <cfRule type="cellIs" dxfId="159" priority="73" operator="equal">
      <formula>"Updated"</formula>
    </cfRule>
    <cfRule type="cellIs" dxfId="158" priority="74" operator="equal">
      <formula>"New"</formula>
    </cfRule>
  </conditionalFormatting>
  <conditionalFormatting sqref="C28">
    <cfRule type="expression" dxfId="157" priority="75">
      <formula>OR($J28="New",$J28="Updated")</formula>
    </cfRule>
  </conditionalFormatting>
  <conditionalFormatting sqref="F28">
    <cfRule type="cellIs" dxfId="156" priority="71" stopIfTrue="1" operator="equal">
      <formula>"Validation"</formula>
    </cfRule>
    <cfRule type="cellIs" dxfId="155" priority="72" operator="equal">
      <formula>"Pre-populated"</formula>
    </cfRule>
  </conditionalFormatting>
  <conditionalFormatting sqref="I28">
    <cfRule type="expression" dxfId="154" priority="70">
      <formula>OR($J28="New",$J28="Updated")</formula>
    </cfRule>
  </conditionalFormatting>
  <conditionalFormatting sqref="J29">
    <cfRule type="cellIs" dxfId="153" priority="67" operator="equal">
      <formula>"Updated"</formula>
    </cfRule>
    <cfRule type="cellIs" dxfId="152" priority="68" operator="equal">
      <formula>"New"</formula>
    </cfRule>
  </conditionalFormatting>
  <conditionalFormatting sqref="C29">
    <cfRule type="expression" dxfId="151" priority="69">
      <formula>OR($J29="New",$J29="Updated")</formula>
    </cfRule>
  </conditionalFormatting>
  <conditionalFormatting sqref="F29">
    <cfRule type="cellIs" dxfId="150" priority="65" stopIfTrue="1" operator="equal">
      <formula>"Validation"</formula>
    </cfRule>
    <cfRule type="cellIs" dxfId="149" priority="66" operator="equal">
      <formula>"Pre-populated"</formula>
    </cfRule>
  </conditionalFormatting>
  <conditionalFormatting sqref="I29">
    <cfRule type="expression" dxfId="148" priority="64">
      <formula>OR($J29="New",$J29="Updated")</formula>
    </cfRule>
  </conditionalFormatting>
  <conditionalFormatting sqref="J30">
    <cfRule type="cellIs" dxfId="147" priority="61" operator="equal">
      <formula>"Updated"</formula>
    </cfRule>
    <cfRule type="cellIs" dxfId="146" priority="62" operator="equal">
      <formula>"New"</formula>
    </cfRule>
  </conditionalFormatting>
  <conditionalFormatting sqref="C30">
    <cfRule type="expression" dxfId="145" priority="63">
      <formula>OR($J30="New",$J30="Updated")</formula>
    </cfRule>
  </conditionalFormatting>
  <conditionalFormatting sqref="F30">
    <cfRule type="cellIs" dxfId="144" priority="59" stopIfTrue="1" operator="equal">
      <formula>"Validation"</formula>
    </cfRule>
    <cfRule type="cellIs" dxfId="143" priority="60" operator="equal">
      <formula>"Pre-populated"</formula>
    </cfRule>
  </conditionalFormatting>
  <conditionalFormatting sqref="I30">
    <cfRule type="expression" dxfId="142" priority="58">
      <formula>OR($J30="New",$J30="Updated")</formula>
    </cfRule>
  </conditionalFormatting>
  <conditionalFormatting sqref="D27">
    <cfRule type="expression" dxfId="141" priority="57">
      <formula>OR($J27="New",$J27="Updated")</formula>
    </cfRule>
  </conditionalFormatting>
  <conditionalFormatting sqref="D28">
    <cfRule type="expression" dxfId="140" priority="56">
      <formula>OR($J28="New",$J28="Updated")</formula>
    </cfRule>
  </conditionalFormatting>
  <conditionalFormatting sqref="D29">
    <cfRule type="expression" dxfId="139" priority="55">
      <formula>OR($J29="New",$J29="Updated")</formula>
    </cfRule>
  </conditionalFormatting>
  <conditionalFormatting sqref="D30">
    <cfRule type="expression" dxfId="138" priority="54">
      <formula>OR($J30="New",$J30="Updated")</formula>
    </cfRule>
  </conditionalFormatting>
  <conditionalFormatting sqref="E31:E38 F35:H38 G31:H34">
    <cfRule type="expression" dxfId="137" priority="53">
      <formula>OR($J31="New",$J31="Updated")</formula>
    </cfRule>
  </conditionalFormatting>
  <conditionalFormatting sqref="J31">
    <cfRule type="cellIs" dxfId="136" priority="50" operator="equal">
      <formula>"Updated"</formula>
    </cfRule>
    <cfRule type="cellIs" dxfId="135" priority="51" operator="equal">
      <formula>"New"</formula>
    </cfRule>
  </conditionalFormatting>
  <conditionalFormatting sqref="C31:H31">
    <cfRule type="expression" dxfId="134" priority="52">
      <formula>OR($J31="New",$J31="Updated")</formula>
    </cfRule>
  </conditionalFormatting>
  <conditionalFormatting sqref="F31">
    <cfRule type="cellIs" dxfId="133" priority="48" stopIfTrue="1" operator="equal">
      <formula>"Validation"</formula>
    </cfRule>
    <cfRule type="cellIs" dxfId="132" priority="49" operator="equal">
      <formula>"Pre-populated"</formula>
    </cfRule>
  </conditionalFormatting>
  <conditionalFormatting sqref="I31">
    <cfRule type="expression" dxfId="131" priority="47">
      <formula>OR($J31="New",$J31="Updated")</formula>
    </cfRule>
  </conditionalFormatting>
  <conditionalFormatting sqref="J32">
    <cfRule type="cellIs" dxfId="130" priority="44" operator="equal">
      <formula>"Updated"</formula>
    </cfRule>
    <cfRule type="cellIs" dxfId="129" priority="45" operator="equal">
      <formula>"New"</formula>
    </cfRule>
  </conditionalFormatting>
  <conditionalFormatting sqref="C32:H32 H33:H38">
    <cfRule type="expression" dxfId="128" priority="46">
      <formula>OR($J32="New",$J32="Updated")</formula>
    </cfRule>
  </conditionalFormatting>
  <conditionalFormatting sqref="F32">
    <cfRule type="cellIs" dxfId="127" priority="42" stopIfTrue="1" operator="equal">
      <formula>"Validation"</formula>
    </cfRule>
    <cfRule type="cellIs" dxfId="126" priority="43" operator="equal">
      <formula>"Pre-populated"</formula>
    </cfRule>
  </conditionalFormatting>
  <conditionalFormatting sqref="I32">
    <cfRule type="expression" dxfId="125" priority="41">
      <formula>OR($J32="New",$J32="Updated")</formula>
    </cfRule>
  </conditionalFormatting>
  <conditionalFormatting sqref="J33">
    <cfRule type="cellIs" dxfId="124" priority="38" operator="equal">
      <formula>"Updated"</formula>
    </cfRule>
    <cfRule type="cellIs" dxfId="123" priority="39" operator="equal">
      <formula>"New"</formula>
    </cfRule>
  </conditionalFormatting>
  <conditionalFormatting sqref="C33:H33">
    <cfRule type="expression" dxfId="122" priority="40">
      <formula>OR($J33="New",$J33="Updated")</formula>
    </cfRule>
  </conditionalFormatting>
  <conditionalFormatting sqref="F33">
    <cfRule type="cellIs" dxfId="121" priority="36" stopIfTrue="1" operator="equal">
      <formula>"Validation"</formula>
    </cfRule>
    <cfRule type="cellIs" dxfId="120" priority="37" operator="equal">
      <formula>"Pre-populated"</formula>
    </cfRule>
  </conditionalFormatting>
  <conditionalFormatting sqref="I33">
    <cfRule type="expression" dxfId="119" priority="35">
      <formula>OR($J33="New",$J33="Updated")</formula>
    </cfRule>
  </conditionalFormatting>
  <conditionalFormatting sqref="J34">
    <cfRule type="cellIs" dxfId="118" priority="32" operator="equal">
      <formula>"Updated"</formula>
    </cfRule>
    <cfRule type="cellIs" dxfId="117" priority="33" operator="equal">
      <formula>"New"</formula>
    </cfRule>
  </conditionalFormatting>
  <conditionalFormatting sqref="C34:H34">
    <cfRule type="expression" dxfId="116" priority="34">
      <formula>OR($J34="New",$J34="Updated")</formula>
    </cfRule>
  </conditionalFormatting>
  <conditionalFormatting sqref="F34">
    <cfRule type="cellIs" dxfId="115" priority="30" stopIfTrue="1" operator="equal">
      <formula>"Validation"</formula>
    </cfRule>
    <cfRule type="cellIs" dxfId="114" priority="31" operator="equal">
      <formula>"Pre-populated"</formula>
    </cfRule>
  </conditionalFormatting>
  <conditionalFormatting sqref="I34">
    <cfRule type="expression" dxfId="113" priority="29">
      <formula>OR($J34="New",$J34="Updated")</formula>
    </cfRule>
  </conditionalFormatting>
  <conditionalFormatting sqref="J35">
    <cfRule type="cellIs" dxfId="112" priority="26" operator="equal">
      <formula>"Updated"</formula>
    </cfRule>
    <cfRule type="cellIs" dxfId="111" priority="27" operator="equal">
      <formula>"New"</formula>
    </cfRule>
  </conditionalFormatting>
  <conditionalFormatting sqref="C35">
    <cfRule type="expression" dxfId="110" priority="28">
      <formula>OR($J35="New",$J35="Updated")</formula>
    </cfRule>
  </conditionalFormatting>
  <conditionalFormatting sqref="F35">
    <cfRule type="cellIs" dxfId="109" priority="24" stopIfTrue="1" operator="equal">
      <formula>"Validation"</formula>
    </cfRule>
    <cfRule type="cellIs" dxfId="108" priority="25" operator="equal">
      <formula>"Pre-populated"</formula>
    </cfRule>
  </conditionalFormatting>
  <conditionalFormatting sqref="I35">
    <cfRule type="expression" dxfId="107" priority="23">
      <formula>OR($J35="New",$J35="Updated")</formula>
    </cfRule>
  </conditionalFormatting>
  <conditionalFormatting sqref="J36">
    <cfRule type="cellIs" dxfId="106" priority="20" operator="equal">
      <formula>"Updated"</formula>
    </cfRule>
    <cfRule type="cellIs" dxfId="105" priority="21" operator="equal">
      <formula>"New"</formula>
    </cfRule>
  </conditionalFormatting>
  <conditionalFormatting sqref="C36">
    <cfRule type="expression" dxfId="104" priority="22">
      <formula>OR($J36="New",$J36="Updated")</formula>
    </cfRule>
  </conditionalFormatting>
  <conditionalFormatting sqref="F36">
    <cfRule type="cellIs" dxfId="103" priority="18" stopIfTrue="1" operator="equal">
      <formula>"Validation"</formula>
    </cfRule>
    <cfRule type="cellIs" dxfId="102" priority="19" operator="equal">
      <formula>"Pre-populated"</formula>
    </cfRule>
  </conditionalFormatting>
  <conditionalFormatting sqref="I36">
    <cfRule type="expression" dxfId="101" priority="17">
      <formula>OR($J36="New",$J36="Updated")</formula>
    </cfRule>
  </conditionalFormatting>
  <conditionalFormatting sqref="J37">
    <cfRule type="cellIs" dxfId="100" priority="14" operator="equal">
      <formula>"Updated"</formula>
    </cfRule>
    <cfRule type="cellIs" dxfId="99" priority="15" operator="equal">
      <formula>"New"</formula>
    </cfRule>
  </conditionalFormatting>
  <conditionalFormatting sqref="C37">
    <cfRule type="expression" dxfId="98" priority="16">
      <formula>OR($J37="New",$J37="Updated")</formula>
    </cfRule>
  </conditionalFormatting>
  <conditionalFormatting sqref="F37">
    <cfRule type="cellIs" dxfId="97" priority="12" stopIfTrue="1" operator="equal">
      <formula>"Validation"</formula>
    </cfRule>
    <cfRule type="cellIs" dxfId="96" priority="13" operator="equal">
      <formula>"Pre-populated"</formula>
    </cfRule>
  </conditionalFormatting>
  <conditionalFormatting sqref="I37">
    <cfRule type="expression" dxfId="95" priority="11">
      <formula>OR($J37="New",$J37="Updated")</formula>
    </cfRule>
  </conditionalFormatting>
  <conditionalFormatting sqref="J38">
    <cfRule type="cellIs" dxfId="94" priority="8" operator="equal">
      <formula>"Updated"</formula>
    </cfRule>
    <cfRule type="cellIs" dxfId="93" priority="9" operator="equal">
      <formula>"New"</formula>
    </cfRule>
  </conditionalFormatting>
  <conditionalFormatting sqref="C38">
    <cfRule type="expression" dxfId="92" priority="10">
      <formula>OR($J38="New",$J38="Updated")</formula>
    </cfRule>
  </conditionalFormatting>
  <conditionalFormatting sqref="F38">
    <cfRule type="cellIs" dxfId="91" priority="6" stopIfTrue="1" operator="equal">
      <formula>"Validation"</formula>
    </cfRule>
    <cfRule type="cellIs" dxfId="90" priority="7" operator="equal">
      <formula>"Pre-populated"</formula>
    </cfRule>
  </conditionalFormatting>
  <conditionalFormatting sqref="I38">
    <cfRule type="expression" dxfId="89" priority="5">
      <formula>OR($J38="New",$J38="Updated")</formula>
    </cfRule>
  </conditionalFormatting>
  <conditionalFormatting sqref="D35">
    <cfRule type="expression" dxfId="88" priority="4">
      <formula>OR($J35="New",$J35="Updated")</formula>
    </cfRule>
  </conditionalFormatting>
  <conditionalFormatting sqref="D36">
    <cfRule type="expression" dxfId="87" priority="3">
      <formula>OR($J36="New",$J36="Updated")</formula>
    </cfRule>
  </conditionalFormatting>
  <conditionalFormatting sqref="D37">
    <cfRule type="expression" dxfId="86" priority="2">
      <formula>OR($J37="New",$J37="Updated")</formula>
    </cfRule>
  </conditionalFormatting>
  <conditionalFormatting sqref="D38">
    <cfRule type="expression" dxfId="85" priority="1">
      <formula>OR($J38="New",$J38="Updated")</formula>
    </cfRule>
  </conditionalFormatting>
  <pageMargins left="0.70866141732283472" right="0.70866141732283472" top="0.74803149606299213" bottom="0.74803149606299213" header="0.31496062992125984" footer="0.31496062992125984"/>
  <pageSetup paperSize="9" scale="63"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DD6AFCF-9D01-46DC-B69E-A549DC2AFA65}">
          <x14:formula1>
            <xm:f>RS_ValueSource!$E$38:$E$40</xm:f>
          </x14:formula1>
          <xm:sqref>J4:J13</xm:sqref>
        </x14:dataValidation>
        <x14:dataValidation type="list" allowBlank="1" showInputMessage="1" showErrorMessage="1" xr:uid="{A446310A-793D-40EF-8549-62842E23EE77}">
          <x14:formula1>
            <xm:f>RS_ValueSource!$E$41:$E$44</xm:f>
          </x14:formula1>
          <xm:sqref>F4:F13</xm:sqref>
        </x14:dataValidation>
        <x14:dataValidation type="list" allowBlank="1" showInputMessage="1" showErrorMessage="1" xr:uid="{818E8E2A-CA2B-4771-A1A5-285166E1EC85}">
          <x14:formula1>
            <xm:f>'https://lloydsoflondon.sharepoint.com/sites/MDC/LCR and SBF Change/LCR 2021/[LCR_Specification_2021_Annotated_Changes_FINAL.xlsx]RS_ValueSource'!#REF!</xm:f>
          </x14:formula1>
          <xm:sqref>F15:F38 J15:J38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pageSetUpPr fitToPage="1"/>
  </sheetPr>
  <dimension ref="A1:H32"/>
  <sheetViews>
    <sheetView showGridLines="0" zoomScaleNormal="100" workbookViewId="0"/>
  </sheetViews>
  <sheetFormatPr defaultRowHeight="15" x14ac:dyDescent="0.25"/>
  <cols>
    <col min="1" max="1" width="2" style="2" customWidth="1"/>
    <col min="2" max="2" width="4.28515625" style="2" customWidth="1"/>
    <col min="3" max="3" width="76.28515625" style="2" bestFit="1" customWidth="1"/>
    <col min="4" max="4" width="44.7109375" style="2" customWidth="1"/>
    <col min="6" max="6" width="16.7109375" style="2" bestFit="1" customWidth="1"/>
    <col min="7" max="7" width="20.85546875" style="2" customWidth="1"/>
    <col min="8" max="8" width="7.7109375" style="2" customWidth="1"/>
  </cols>
  <sheetData>
    <row r="1" spans="1:8" s="19" customFormat="1" ht="16.5" x14ac:dyDescent="0.3">
      <c r="A1" s="3"/>
    </row>
    <row r="2" spans="1:8" s="19" customFormat="1" ht="16.5" x14ac:dyDescent="0.3">
      <c r="A2" s="3"/>
    </row>
    <row r="3" spans="1:8" s="19" customFormat="1" ht="16.5" x14ac:dyDescent="0.3">
      <c r="A3" s="3"/>
    </row>
    <row r="4" spans="1:8" s="19" customFormat="1" ht="20.25" x14ac:dyDescent="0.35">
      <c r="A4" s="3"/>
      <c r="B4" s="199"/>
      <c r="C4" s="207" t="s">
        <v>49</v>
      </c>
      <c r="D4" s="200"/>
      <c r="E4" s="200"/>
      <c r="F4" s="200"/>
      <c r="G4" s="9" t="s">
        <v>73</v>
      </c>
      <c r="H4" s="147" t="s">
        <v>51</v>
      </c>
    </row>
    <row r="5" spans="1:8" s="19" customFormat="1" ht="15.75" customHeight="1" x14ac:dyDescent="0.3">
      <c r="A5" s="3"/>
      <c r="B5" s="201"/>
      <c r="C5" s="201"/>
      <c r="D5" s="202"/>
      <c r="E5" s="202"/>
      <c r="F5" s="202"/>
    </row>
    <row r="6" spans="1:8" s="19" customFormat="1" ht="17.25" x14ac:dyDescent="0.3">
      <c r="A6" s="3"/>
      <c r="B6" s="201"/>
      <c r="C6" s="558" t="s">
        <v>2351</v>
      </c>
      <c r="D6" s="434"/>
      <c r="E6" s="434"/>
      <c r="F6" s="434"/>
      <c r="G6" s="433"/>
      <c r="H6" s="202"/>
    </row>
    <row r="7" spans="1:8" s="19" customFormat="1" ht="17.25" x14ac:dyDescent="0.3">
      <c r="A7" s="3"/>
      <c r="B7" s="201"/>
      <c r="C7" s="96"/>
      <c r="D7" s="202"/>
      <c r="E7" s="202"/>
      <c r="F7" s="202"/>
      <c r="G7" s="203"/>
      <c r="H7" s="202"/>
    </row>
    <row r="8" spans="1:8" s="19" customFormat="1" ht="17.25" x14ac:dyDescent="0.3">
      <c r="B8" s="201"/>
      <c r="C8" s="209" t="s">
        <v>230</v>
      </c>
      <c r="D8" s="210"/>
      <c r="E8" s="210"/>
      <c r="F8" s="210"/>
      <c r="G8" s="211"/>
      <c r="H8" s="210"/>
    </row>
    <row r="9" spans="1:8" s="19" customFormat="1" ht="16.5" x14ac:dyDescent="0.3"/>
    <row r="10" spans="1:8" s="19" customFormat="1" ht="132.75" customHeight="1" x14ac:dyDescent="0.3">
      <c r="C10" s="1106" t="s">
        <v>1973</v>
      </c>
      <c r="D10" s="1107"/>
      <c r="E10" s="1107"/>
      <c r="F10" s="1107"/>
      <c r="G10" s="1107"/>
      <c r="H10" s="243"/>
    </row>
    <row r="11" spans="1:8" s="19" customFormat="1" ht="16.5" x14ac:dyDescent="0.3"/>
    <row r="12" spans="1:8" s="19" customFormat="1" ht="17.25" x14ac:dyDescent="0.3">
      <c r="C12" s="213" t="s">
        <v>231</v>
      </c>
    </row>
    <row r="14" spans="1:8" ht="35.1" customHeight="1" x14ac:dyDescent="0.25">
      <c r="C14" s="295" t="s">
        <v>368</v>
      </c>
      <c r="D14" s="296" t="s">
        <v>189</v>
      </c>
    </row>
    <row r="15" spans="1:8" ht="40.5" customHeight="1" x14ac:dyDescent="0.25">
      <c r="C15" s="73" t="s">
        <v>369</v>
      </c>
      <c r="D15" s="112" t="s">
        <v>1958</v>
      </c>
    </row>
    <row r="16" spans="1:8" ht="40.5" customHeight="1" x14ac:dyDescent="0.25">
      <c r="C16" s="73" t="s">
        <v>371</v>
      </c>
      <c r="D16" s="112" t="s">
        <v>3242</v>
      </c>
      <c r="G16" s="431"/>
    </row>
    <row r="17" spans="2:8" ht="45" customHeight="1" x14ac:dyDescent="0.25">
      <c r="C17" s="73" t="s">
        <v>372</v>
      </c>
      <c r="D17" s="112" t="s">
        <v>2237</v>
      </c>
      <c r="G17" s="34"/>
    </row>
    <row r="18" spans="2:8" ht="40.5" customHeight="1" x14ac:dyDescent="0.25">
      <c r="C18" s="73" t="s">
        <v>1974</v>
      </c>
      <c r="D18" s="112" t="s">
        <v>1705</v>
      </c>
    </row>
    <row r="19" spans="2:8" ht="40.5" customHeight="1" x14ac:dyDescent="0.25">
      <c r="C19" s="73" t="s">
        <v>373</v>
      </c>
      <c r="D19" s="112" t="s">
        <v>3254</v>
      </c>
    </row>
    <row r="20" spans="2:8" ht="40.5" customHeight="1" x14ac:dyDescent="0.25">
      <c r="C20" s="73" t="s">
        <v>370</v>
      </c>
      <c r="D20" s="112" t="s">
        <v>1959</v>
      </c>
    </row>
    <row r="21" spans="2:8" ht="40.5" customHeight="1" x14ac:dyDescent="0.25">
      <c r="C21" s="73" t="s">
        <v>374</v>
      </c>
      <c r="D21" s="112" t="s">
        <v>1960</v>
      </c>
    </row>
    <row r="22" spans="2:8" ht="40.5" customHeight="1" x14ac:dyDescent="0.25">
      <c r="C22" s="73" t="s">
        <v>375</v>
      </c>
      <c r="D22" s="112" t="s">
        <v>2238</v>
      </c>
    </row>
    <row r="25" spans="2:8" s="19" customFormat="1" ht="17.25" x14ac:dyDescent="0.3">
      <c r="B25" s="201"/>
      <c r="C25" s="209" t="s">
        <v>241</v>
      </c>
      <c r="D25" s="210"/>
      <c r="E25" s="210"/>
      <c r="F25" s="210"/>
      <c r="G25" s="211"/>
      <c r="H25" s="210"/>
    </row>
    <row r="26" spans="2:8" s="19" customFormat="1" ht="16.5" x14ac:dyDescent="0.3"/>
    <row r="27" spans="2:8" s="19" customFormat="1" ht="50.25" customHeight="1" x14ac:dyDescent="0.3">
      <c r="C27" s="1106" t="s">
        <v>1975</v>
      </c>
      <c r="D27" s="1107"/>
      <c r="E27" s="1107"/>
      <c r="F27" s="1107"/>
      <c r="G27" s="1107"/>
      <c r="H27" s="243"/>
    </row>
    <row r="28" spans="2:8" s="19" customFormat="1" ht="16.5" x14ac:dyDescent="0.3"/>
    <row r="29" spans="2:8" s="19" customFormat="1" ht="17.25" x14ac:dyDescent="0.3">
      <c r="C29" s="213" t="s">
        <v>231</v>
      </c>
    </row>
    <row r="31" spans="2:8" x14ac:dyDescent="0.25">
      <c r="C31" s="284"/>
      <c r="D31" s="284" t="s">
        <v>189</v>
      </c>
    </row>
    <row r="32" spans="2:8" ht="39" customHeight="1" x14ac:dyDescent="0.25">
      <c r="C32" s="297" t="s">
        <v>376</v>
      </c>
      <c r="D32" s="112" t="s">
        <v>3255</v>
      </c>
      <c r="E32" s="383"/>
      <c r="F32" s="492"/>
    </row>
  </sheetData>
  <sheetProtection formatColumns="0"/>
  <mergeCells count="2">
    <mergeCell ref="C10:G10"/>
    <mergeCell ref="C27:G27"/>
  </mergeCells>
  <pageMargins left="0.70866141732283472" right="0.70866141732283472" top="0.74803149606299213" bottom="0.74803149606299213" header="0.31496062992125984" footer="0.31496062992125984"/>
  <pageSetup paperSize="9" scale="66" fitToHeight="0" orientation="landscape" r:id="rId1"/>
  <headerFooter scaleWithDoc="0">
    <oddHeader>&amp;R&amp;F</oddHeader>
    <oddFooter>&amp;L&amp;D &amp;T&amp;RPage &amp;P of &amp;N&amp;C&amp;1#&amp;"Calibri"&amp;10&amp;K000000Classification: Confidential</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4FB35-F1AC-4EF8-A1FE-74FFF4056ED1}">
  <sheetPr>
    <pageSetUpPr fitToPage="1"/>
  </sheetPr>
  <dimension ref="A1:M162"/>
  <sheetViews>
    <sheetView showGridLines="0" zoomScale="80" zoomScaleNormal="80" workbookViewId="0"/>
  </sheetViews>
  <sheetFormatPr defaultRowHeight="15" x14ac:dyDescent="0.25"/>
  <cols>
    <col min="1" max="1" width="5" style="2" bestFit="1" customWidth="1"/>
    <col min="2" max="2" width="4.28515625" style="2" customWidth="1"/>
    <col min="3" max="3" width="39.140625" style="2" bestFit="1" customWidth="1"/>
    <col min="4" max="5" width="52.28515625" style="2" bestFit="1" customWidth="1"/>
    <col min="6" max="7" width="28.42578125" style="40" customWidth="1"/>
    <col min="8" max="8" width="58.5703125" style="40" customWidth="1"/>
    <col min="9" max="9" width="41" style="2" customWidth="1"/>
    <col min="10" max="10" width="6.5703125" style="2" customWidth="1"/>
    <col min="11" max="11" width="9.140625" style="2" hidden="1" customWidth="1"/>
    <col min="12" max="12" width="31.28515625" style="2" hidden="1" customWidth="1"/>
    <col min="13" max="13" width="9.140625" style="2" hidden="1" customWidth="1"/>
  </cols>
  <sheetData>
    <row r="1" spans="1:13" s="19" customFormat="1" ht="38.25" customHeight="1" x14ac:dyDescent="0.3">
      <c r="D1" s="723" t="s">
        <v>1191</v>
      </c>
      <c r="E1" s="724" t="s">
        <v>2601</v>
      </c>
      <c r="G1" s="693"/>
      <c r="H1" s="693"/>
    </row>
    <row r="2" spans="1:13" s="19" customFormat="1" ht="20.25" x14ac:dyDescent="0.3">
      <c r="E2" s="724" t="s">
        <v>3243</v>
      </c>
      <c r="G2" s="693"/>
      <c r="H2" s="693"/>
    </row>
    <row r="3" spans="1:13" s="19" customFormat="1" ht="20.25" x14ac:dyDescent="0.35">
      <c r="B3" s="199"/>
      <c r="C3" s="207" t="s">
        <v>49</v>
      </c>
      <c r="D3" s="434"/>
      <c r="E3" s="434"/>
      <c r="F3" s="434"/>
      <c r="G3" s="694"/>
      <c r="H3" s="434"/>
      <c r="I3" s="146" t="s">
        <v>73</v>
      </c>
      <c r="J3" s="147" t="str">
        <f>'010'!E8</f>
        <v>1234</v>
      </c>
    </row>
    <row r="4" spans="1:13" s="19" customFormat="1" ht="16.5" x14ac:dyDescent="0.3">
      <c r="B4" s="201"/>
      <c r="C4" s="201"/>
      <c r="D4" s="202"/>
      <c r="E4" s="202"/>
      <c r="F4" s="202"/>
      <c r="G4" s="693"/>
      <c r="H4" s="693"/>
    </row>
    <row r="5" spans="1:13" s="19" customFormat="1" ht="17.25" x14ac:dyDescent="0.3">
      <c r="B5" s="201"/>
      <c r="C5" s="690" t="s">
        <v>377</v>
      </c>
      <c r="D5" s="434"/>
      <c r="E5" s="434"/>
      <c r="F5" s="434"/>
      <c r="G5" s="694"/>
      <c r="H5" s="694"/>
      <c r="I5" s="208"/>
    </row>
    <row r="6" spans="1:13" s="19" customFormat="1" ht="17.25" x14ac:dyDescent="0.3">
      <c r="B6" s="201"/>
      <c r="C6" s="394"/>
      <c r="D6" s="202"/>
      <c r="E6" s="202"/>
      <c r="F6" s="202"/>
      <c r="G6" s="202"/>
      <c r="H6" s="202"/>
      <c r="I6" s="95"/>
    </row>
    <row r="7" spans="1:13" s="19" customFormat="1" ht="17.25" x14ac:dyDescent="0.3">
      <c r="B7" s="201"/>
      <c r="C7" s="394"/>
      <c r="D7" s="202"/>
      <c r="E7" s="202"/>
      <c r="F7" s="202"/>
      <c r="G7" s="202"/>
      <c r="H7" s="202"/>
      <c r="I7" s="95"/>
    </row>
    <row r="8" spans="1:13" s="19" customFormat="1" ht="63" customHeight="1" x14ac:dyDescent="0.3">
      <c r="A8" s="95"/>
      <c r="B8" s="201"/>
      <c r="C8" s="312" t="s">
        <v>2602</v>
      </c>
      <c r="D8" s="671" t="s">
        <v>2553</v>
      </c>
      <c r="E8" s="671" t="s">
        <v>2552</v>
      </c>
      <c r="F8" s="210"/>
      <c r="G8" s="210"/>
      <c r="H8" s="1205"/>
      <c r="I8" s="212"/>
      <c r="J8" s="95"/>
    </row>
    <row r="9" spans="1:13" s="19" customFormat="1" ht="25.5" customHeight="1" x14ac:dyDescent="0.3">
      <c r="A9" s="2"/>
      <c r="C9" s="76" t="s">
        <v>378</v>
      </c>
      <c r="D9" s="298" t="s">
        <v>2318</v>
      </c>
      <c r="E9" s="298" t="s">
        <v>2318</v>
      </c>
      <c r="F9" s="693"/>
      <c r="G9" s="693"/>
      <c r="H9" s="1205"/>
      <c r="J9" s="2"/>
      <c r="K9" s="777" t="s">
        <v>3439</v>
      </c>
      <c r="L9" s="778"/>
      <c r="M9" s="779"/>
    </row>
    <row r="10" spans="1:13" s="19" customFormat="1" ht="25.5" customHeight="1" x14ac:dyDescent="0.3">
      <c r="A10" s="2"/>
      <c r="C10" s="76" t="s">
        <v>379</v>
      </c>
      <c r="D10" s="298" t="s">
        <v>2318</v>
      </c>
      <c r="E10" s="298" t="s">
        <v>2318</v>
      </c>
      <c r="F10" s="693"/>
      <c r="G10" s="693"/>
      <c r="H10" s="693"/>
      <c r="J10" s="2"/>
    </row>
    <row r="11" spans="1:13" s="19" customFormat="1" ht="16.5" x14ac:dyDescent="0.3">
      <c r="C11" s="299"/>
      <c r="D11" s="299"/>
      <c r="E11" s="299"/>
      <c r="F11" s="693"/>
      <c r="G11" s="693"/>
      <c r="H11" s="693"/>
      <c r="K11" s="300"/>
      <c r="L11" s="301" t="s">
        <v>380</v>
      </c>
      <c r="M11" s="302" t="s">
        <v>381</v>
      </c>
    </row>
    <row r="12" spans="1:13" s="19" customFormat="1" ht="63" customHeight="1" x14ac:dyDescent="0.3">
      <c r="D12" s="671" t="str">
        <f>D8</f>
        <v>= "This Return: "&amp; Form 010 Name (Form 010 Year of Account , Form 010 Edition)</v>
      </c>
      <c r="E12" s="671" t="str">
        <f>E8</f>
        <v>= "Selected Return: "&amp;"Form 010 Name (Form 010 Year of Account , Form 010 Edition)"</v>
      </c>
      <c r="F12" s="693"/>
      <c r="G12" s="693"/>
      <c r="H12" s="693"/>
      <c r="K12" s="304" t="s">
        <v>382</v>
      </c>
      <c r="L12" s="305">
        <v>4.9999999999999996E-2</v>
      </c>
      <c r="M12" s="306">
        <v>9.9999999999999985E-3</v>
      </c>
    </row>
    <row r="13" spans="1:13" s="19" customFormat="1" ht="25.5" customHeight="1" x14ac:dyDescent="0.3">
      <c r="B13" s="2"/>
      <c r="C13" s="307" t="s">
        <v>283</v>
      </c>
      <c r="D13" s="308"/>
      <c r="E13" s="308"/>
      <c r="F13" s="693"/>
      <c r="G13" s="693"/>
      <c r="H13" s="1206"/>
      <c r="I13" s="95"/>
      <c r="K13" s="2"/>
      <c r="L13" s="2"/>
      <c r="M13" s="2"/>
    </row>
    <row r="14" spans="1:13" ht="25.5" hidden="1" customHeight="1" x14ac:dyDescent="0.3">
      <c r="F14" s="693"/>
      <c r="G14" s="693"/>
      <c r="H14" s="1206"/>
      <c r="I14" s="19"/>
      <c r="J14" s="381"/>
    </row>
    <row r="15" spans="1:13" ht="25.5" customHeight="1" x14ac:dyDescent="0.3">
      <c r="C15" s="672" t="s">
        <v>2603</v>
      </c>
      <c r="D15" s="112" t="s">
        <v>1956</v>
      </c>
      <c r="E15" s="112"/>
      <c r="F15" s="693"/>
      <c r="G15" s="693"/>
      <c r="H15" s="1206"/>
      <c r="I15" s="19"/>
      <c r="J15" s="381"/>
      <c r="K15" s="309" t="s">
        <v>383</v>
      </c>
      <c r="L15" s="309" t="s">
        <v>384</v>
      </c>
    </row>
    <row r="16" spans="1:13" ht="25.5" customHeight="1" x14ac:dyDescent="0.3">
      <c r="C16" s="307" t="s">
        <v>284</v>
      </c>
      <c r="D16" s="310"/>
      <c r="E16" s="310"/>
      <c r="F16" s="693"/>
      <c r="G16" s="693"/>
      <c r="H16" s="1206"/>
      <c r="I16" s="19"/>
      <c r="K16" s="300">
        <v>1</v>
      </c>
      <c r="L16" s="647" t="s">
        <v>385</v>
      </c>
    </row>
    <row r="17" spans="1:12" ht="25.5" hidden="1" customHeight="1" x14ac:dyDescent="0.3">
      <c r="F17" s="693"/>
      <c r="G17" s="693"/>
      <c r="H17" s="693"/>
      <c r="I17" s="19"/>
      <c r="J17" s="381"/>
      <c r="K17" s="300">
        <v>2</v>
      </c>
      <c r="L17" s="647" t="s">
        <v>386</v>
      </c>
    </row>
    <row r="18" spans="1:12" ht="25.5" customHeight="1" x14ac:dyDescent="0.3">
      <c r="C18" s="672" t="s">
        <v>2603</v>
      </c>
      <c r="D18" s="112" t="s">
        <v>1978</v>
      </c>
      <c r="E18" s="112"/>
      <c r="F18" s="693"/>
      <c r="G18" s="693"/>
      <c r="H18" s="693"/>
      <c r="I18" s="19"/>
      <c r="J18" s="381"/>
      <c r="K18" s="300">
        <v>3</v>
      </c>
      <c r="L18" s="647" t="s">
        <v>387</v>
      </c>
    </row>
    <row r="19" spans="1:12" ht="20.100000000000001" customHeight="1" x14ac:dyDescent="0.3">
      <c r="C19" s="19"/>
      <c r="D19" s="19"/>
      <c r="E19" s="19"/>
      <c r="F19" s="693"/>
      <c r="G19" s="693"/>
      <c r="H19" s="693"/>
      <c r="I19" s="19"/>
      <c r="K19" s="300">
        <v>4</v>
      </c>
      <c r="L19" s="647" t="s">
        <v>388</v>
      </c>
    </row>
    <row r="20" spans="1:12" ht="20.100000000000001" customHeight="1" x14ac:dyDescent="0.25">
      <c r="C20" s="1207" t="s">
        <v>389</v>
      </c>
      <c r="D20" s="1207"/>
      <c r="E20" s="1207"/>
      <c r="F20" s="1207"/>
      <c r="G20" s="1207"/>
      <c r="H20" s="1207"/>
      <c r="I20" s="1207"/>
      <c r="K20" s="300">
        <v>5</v>
      </c>
      <c r="L20" s="1228" t="s">
        <v>3504</v>
      </c>
    </row>
    <row r="21" spans="1:12" ht="20.100000000000001" customHeight="1" x14ac:dyDescent="0.3">
      <c r="C21" s="19"/>
      <c r="D21" s="19"/>
      <c r="E21" s="19"/>
      <c r="F21" s="693"/>
      <c r="G21" s="693"/>
      <c r="H21" s="693"/>
      <c r="I21" s="19"/>
      <c r="K21" s="300">
        <v>6</v>
      </c>
      <c r="L21" s="1228" t="s">
        <v>3505</v>
      </c>
    </row>
    <row r="22" spans="1:12" ht="20.100000000000001" customHeight="1" x14ac:dyDescent="0.25">
      <c r="C22" s="311"/>
      <c r="D22" s="311"/>
      <c r="F22" s="695"/>
      <c r="G22" s="695"/>
      <c r="H22" s="695"/>
      <c r="I22" s="311"/>
      <c r="K22" s="300">
        <v>7</v>
      </c>
      <c r="L22" s="647" t="s">
        <v>390</v>
      </c>
    </row>
    <row r="23" spans="1:12" ht="63" customHeight="1" x14ac:dyDescent="0.25">
      <c r="C23" s="303"/>
      <c r="D23" s="671" t="str">
        <f>D8</f>
        <v>= "This Return: "&amp; Form 010 Name (Form 010 Year of Account , Form 010 Edition)</v>
      </c>
      <c r="E23" s="671" t="str">
        <f>E8</f>
        <v>= "Selected Return: "&amp;"Form 010 Name (Form 010 Year of Account , Form 010 Edition)"</v>
      </c>
      <c r="F23" s="1208" t="s">
        <v>2550</v>
      </c>
      <c r="G23" s="1209"/>
      <c r="H23" s="691" t="s">
        <v>2551</v>
      </c>
      <c r="I23" s="312" t="s">
        <v>391</v>
      </c>
      <c r="K23" s="300">
        <v>8</v>
      </c>
      <c r="L23" s="647" t="s">
        <v>2614</v>
      </c>
    </row>
    <row r="24" spans="1:12" ht="25.5" customHeight="1" x14ac:dyDescent="0.25">
      <c r="C24" s="313" t="s">
        <v>392</v>
      </c>
      <c r="D24" s="314"/>
      <c r="E24" s="314"/>
      <c r="F24" s="696" t="s">
        <v>393</v>
      </c>
      <c r="G24" s="696" t="s">
        <v>394</v>
      </c>
      <c r="H24" s="696"/>
      <c r="I24" s="231"/>
      <c r="K24" s="300">
        <v>9</v>
      </c>
      <c r="L24" s="647" t="s">
        <v>395</v>
      </c>
    </row>
    <row r="25" spans="1:12" ht="25.5" customHeight="1" x14ac:dyDescent="0.25">
      <c r="C25" s="1210" t="s">
        <v>396</v>
      </c>
      <c r="D25" s="1211"/>
      <c r="E25" s="1211"/>
      <c r="F25" s="1211"/>
      <c r="G25" s="1211"/>
      <c r="H25" s="1211"/>
      <c r="I25" s="1212"/>
      <c r="K25" s="300">
        <v>10</v>
      </c>
      <c r="L25" s="647" t="s">
        <v>397</v>
      </c>
    </row>
    <row r="26" spans="1:12" ht="25.5" customHeight="1" x14ac:dyDescent="0.25">
      <c r="C26" s="1213" t="s">
        <v>398</v>
      </c>
      <c r="D26" s="1214"/>
      <c r="E26" s="1214"/>
      <c r="F26" s="1214"/>
      <c r="G26" s="1214"/>
      <c r="H26" s="1214"/>
      <c r="I26" s="1215"/>
      <c r="K26" s="300">
        <v>11</v>
      </c>
      <c r="L26" s="647" t="s">
        <v>399</v>
      </c>
    </row>
    <row r="27" spans="1:12" ht="25.5" customHeight="1" x14ac:dyDescent="0.25">
      <c r="C27" s="315" t="s">
        <v>2483</v>
      </c>
      <c r="D27" s="130" t="s">
        <v>2485</v>
      </c>
      <c r="E27" s="130"/>
      <c r="F27" s="697" t="s">
        <v>2868</v>
      </c>
      <c r="G27" s="698" t="s">
        <v>2869</v>
      </c>
      <c r="H27" s="699"/>
      <c r="I27" s="317"/>
      <c r="K27" s="300">
        <v>12</v>
      </c>
      <c r="L27" s="1229" t="s">
        <v>3506</v>
      </c>
    </row>
    <row r="28" spans="1:12" ht="25.5" customHeight="1" x14ac:dyDescent="0.25">
      <c r="C28" s="315" t="s">
        <v>2524</v>
      </c>
      <c r="D28" s="130" t="s">
        <v>2490</v>
      </c>
      <c r="E28" s="130"/>
      <c r="F28" s="697" t="s">
        <v>2870</v>
      </c>
      <c r="G28" s="698" t="s">
        <v>2871</v>
      </c>
      <c r="H28" s="699"/>
      <c r="I28" s="317"/>
      <c r="K28" s="300">
        <v>13</v>
      </c>
      <c r="L28" s="1229" t="s">
        <v>3507</v>
      </c>
    </row>
    <row r="29" spans="1:12" ht="25.5" customHeight="1" x14ac:dyDescent="0.25">
      <c r="C29" s="315" t="s">
        <v>2486</v>
      </c>
      <c r="D29" s="130" t="s">
        <v>2446</v>
      </c>
      <c r="E29" s="130"/>
      <c r="F29" s="697" t="s">
        <v>2872</v>
      </c>
      <c r="G29" s="698" t="s">
        <v>2873</v>
      </c>
      <c r="H29" s="699"/>
      <c r="I29" s="317"/>
      <c r="K29" s="300">
        <v>14</v>
      </c>
      <c r="L29" s="1229" t="s">
        <v>3508</v>
      </c>
    </row>
    <row r="30" spans="1:12" ht="36.75" customHeight="1" x14ac:dyDescent="0.25">
      <c r="A30" s="382"/>
      <c r="C30" s="673" t="s">
        <v>2604</v>
      </c>
      <c r="D30" s="112" t="s">
        <v>3332</v>
      </c>
      <c r="E30" s="112"/>
      <c r="F30" s="697" t="s">
        <v>2874</v>
      </c>
      <c r="G30" s="698" t="s">
        <v>2875</v>
      </c>
      <c r="H30" s="699"/>
      <c r="I30" s="317" t="s">
        <v>14</v>
      </c>
      <c r="J30" s="382"/>
      <c r="K30" s="300">
        <v>15</v>
      </c>
      <c r="L30" s="1229" t="s">
        <v>3509</v>
      </c>
    </row>
    <row r="31" spans="1:12" ht="36.75" customHeight="1" x14ac:dyDescent="0.25">
      <c r="C31" s="673" t="s">
        <v>2484</v>
      </c>
      <c r="D31" s="112" t="s">
        <v>2487</v>
      </c>
      <c r="E31" s="112"/>
      <c r="F31" s="697" t="s">
        <v>2876</v>
      </c>
      <c r="G31" s="698" t="s">
        <v>2877</v>
      </c>
      <c r="H31" s="699"/>
      <c r="I31" s="317"/>
    </row>
    <row r="32" spans="1:12" ht="36.75" customHeight="1" x14ac:dyDescent="0.25">
      <c r="C32" s="673" t="s">
        <v>2526</v>
      </c>
      <c r="D32" s="112" t="s">
        <v>2525</v>
      </c>
      <c r="E32" s="112"/>
      <c r="F32" s="697" t="s">
        <v>2878</v>
      </c>
      <c r="G32" s="698" t="s">
        <v>2879</v>
      </c>
      <c r="H32" s="699"/>
      <c r="I32" s="317"/>
    </row>
    <row r="33" spans="1:10" ht="24.75" hidden="1" customHeight="1" x14ac:dyDescent="0.25">
      <c r="F33" s="697"/>
      <c r="G33" s="40" t="s">
        <v>2880</v>
      </c>
    </row>
    <row r="34" spans="1:10" ht="24.75" hidden="1" customHeight="1" x14ac:dyDescent="0.25">
      <c r="A34" s="285"/>
      <c r="F34" s="697"/>
      <c r="G34" s="40" t="s">
        <v>2881</v>
      </c>
      <c r="J34" s="285"/>
    </row>
    <row r="35" spans="1:10" ht="24.75" hidden="1" customHeight="1" x14ac:dyDescent="0.25">
      <c r="A35" s="382"/>
      <c r="F35" s="697"/>
      <c r="G35" s="40" t="s">
        <v>2882</v>
      </c>
      <c r="J35" s="382"/>
    </row>
    <row r="36" spans="1:10" ht="24.75" hidden="1" customHeight="1" x14ac:dyDescent="0.25">
      <c r="F36" s="697"/>
      <c r="G36" s="40" t="s">
        <v>2883</v>
      </c>
    </row>
    <row r="37" spans="1:10" ht="24.75" hidden="1" customHeight="1" x14ac:dyDescent="0.25">
      <c r="F37" s="697"/>
      <c r="G37" s="40" t="s">
        <v>2884</v>
      </c>
    </row>
    <row r="38" spans="1:10" ht="25.5" customHeight="1" x14ac:dyDescent="0.25">
      <c r="C38" s="315" t="s">
        <v>400</v>
      </c>
      <c r="D38" s="112" t="s">
        <v>3427</v>
      </c>
      <c r="E38" s="316" t="s">
        <v>14</v>
      </c>
      <c r="F38" s="697" t="s">
        <v>2885</v>
      </c>
      <c r="G38" s="698" t="s">
        <v>2886</v>
      </c>
      <c r="H38" s="699"/>
      <c r="I38" s="317" t="s">
        <v>14</v>
      </c>
    </row>
    <row r="39" spans="1:10" ht="25.5" customHeight="1" x14ac:dyDescent="0.25">
      <c r="A39" s="381"/>
      <c r="C39" s="315" t="s">
        <v>401</v>
      </c>
      <c r="D39" s="130" t="s">
        <v>2263</v>
      </c>
      <c r="E39" s="130"/>
      <c r="F39" s="697" t="s">
        <v>2887</v>
      </c>
      <c r="G39" s="698" t="s">
        <v>2888</v>
      </c>
      <c r="H39" s="699"/>
      <c r="I39" s="317" t="s">
        <v>14</v>
      </c>
      <c r="J39" s="381"/>
    </row>
    <row r="40" spans="1:10" ht="25.5" customHeight="1" x14ac:dyDescent="0.25">
      <c r="A40" s="381"/>
      <c r="C40" s="315" t="s">
        <v>402</v>
      </c>
      <c r="D40" s="130" t="s">
        <v>3392</v>
      </c>
      <c r="E40" s="130"/>
      <c r="F40" s="697" t="s">
        <v>2889</v>
      </c>
      <c r="G40" s="698" t="s">
        <v>2890</v>
      </c>
      <c r="H40" s="699"/>
      <c r="I40" s="317"/>
      <c r="J40" s="381"/>
    </row>
    <row r="41" spans="1:10" ht="25.5" customHeight="1" x14ac:dyDescent="0.25">
      <c r="C41" s="1216" t="s">
        <v>403</v>
      </c>
      <c r="D41" s="1217"/>
      <c r="E41" s="1217"/>
      <c r="F41" s="1217"/>
      <c r="G41" s="1217"/>
      <c r="H41" s="1217"/>
      <c r="I41" s="1218"/>
    </row>
    <row r="42" spans="1:10" ht="25.5" customHeight="1" x14ac:dyDescent="0.25">
      <c r="C42" s="1213" t="s">
        <v>404</v>
      </c>
      <c r="D42" s="1214"/>
      <c r="E42" s="1214"/>
      <c r="F42" s="1214"/>
      <c r="G42" s="1214"/>
      <c r="H42" s="1214"/>
      <c r="I42" s="1215"/>
    </row>
    <row r="43" spans="1:10" ht="128.25" customHeight="1" x14ac:dyDescent="0.25">
      <c r="C43" s="315" t="s">
        <v>122</v>
      </c>
      <c r="D43" s="112" t="s">
        <v>2160</v>
      </c>
      <c r="E43" s="316" t="s">
        <v>14</v>
      </c>
      <c r="F43" s="697" t="s">
        <v>2891</v>
      </c>
      <c r="G43" s="698" t="s">
        <v>2901</v>
      </c>
      <c r="H43" s="700" t="s">
        <v>2915</v>
      </c>
      <c r="I43" s="317" t="s">
        <v>14</v>
      </c>
    </row>
    <row r="44" spans="1:10" ht="25.5" customHeight="1" x14ac:dyDescent="0.25">
      <c r="C44" s="315" t="s">
        <v>405</v>
      </c>
      <c r="D44" s="112" t="s">
        <v>2161</v>
      </c>
      <c r="E44" s="316" t="s">
        <v>14</v>
      </c>
      <c r="F44" s="697" t="s">
        <v>2892</v>
      </c>
      <c r="G44" s="698" t="s">
        <v>2902</v>
      </c>
      <c r="H44" s="699"/>
      <c r="I44" s="317" t="s">
        <v>14</v>
      </c>
    </row>
    <row r="45" spans="1:10" ht="25.5" customHeight="1" x14ac:dyDescent="0.25">
      <c r="C45" s="315" t="s">
        <v>406</v>
      </c>
      <c r="D45" s="112" t="s">
        <v>2162</v>
      </c>
      <c r="E45" s="316" t="s">
        <v>14</v>
      </c>
      <c r="F45" s="697" t="s">
        <v>2893</v>
      </c>
      <c r="G45" s="698" t="s">
        <v>2903</v>
      </c>
      <c r="H45" s="699"/>
      <c r="I45" s="317" t="s">
        <v>14</v>
      </c>
    </row>
    <row r="46" spans="1:10" ht="25.5" customHeight="1" x14ac:dyDescent="0.25">
      <c r="C46" s="315" t="s">
        <v>407</v>
      </c>
      <c r="D46" s="112" t="s">
        <v>2459</v>
      </c>
      <c r="E46" s="112" t="str">
        <f>IFERROR(E45-E44,"")</f>
        <v/>
      </c>
      <c r="F46" s="697" t="s">
        <v>2894</v>
      </c>
      <c r="G46" s="698" t="s">
        <v>2904</v>
      </c>
      <c r="H46" s="699"/>
      <c r="I46" s="317" t="s">
        <v>14</v>
      </c>
    </row>
    <row r="47" spans="1:10" ht="25.5" customHeight="1" x14ac:dyDescent="0.25">
      <c r="C47" s="315" t="s">
        <v>408</v>
      </c>
      <c r="D47" s="112" t="s">
        <v>2460</v>
      </c>
      <c r="E47" s="112" t="str">
        <f>IFERROR(E46/E45,"")</f>
        <v/>
      </c>
      <c r="F47" s="699"/>
      <c r="G47" s="698" t="s">
        <v>2905</v>
      </c>
      <c r="H47" s="699"/>
      <c r="I47" s="317" t="s">
        <v>14</v>
      </c>
    </row>
    <row r="48" spans="1:10" ht="35.25" customHeight="1" x14ac:dyDescent="0.25">
      <c r="C48" s="315" t="s">
        <v>2488</v>
      </c>
      <c r="D48" s="112" t="s">
        <v>2489</v>
      </c>
      <c r="E48" s="112"/>
      <c r="F48" s="699"/>
      <c r="G48" s="698" t="s">
        <v>2906</v>
      </c>
      <c r="H48" s="699"/>
      <c r="I48" s="317"/>
    </row>
    <row r="49" spans="1:10" ht="25.5" customHeight="1" x14ac:dyDescent="0.25">
      <c r="C49" s="315" t="s">
        <v>2605</v>
      </c>
      <c r="D49" s="112" t="s">
        <v>2465</v>
      </c>
      <c r="E49" s="112"/>
      <c r="F49" s="697" t="s">
        <v>2895</v>
      </c>
      <c r="G49" s="698" t="s">
        <v>2907</v>
      </c>
      <c r="H49" s="699"/>
      <c r="I49" s="317" t="s">
        <v>14</v>
      </c>
    </row>
    <row r="50" spans="1:10" ht="25.5" customHeight="1" x14ac:dyDescent="0.25">
      <c r="C50" s="315" t="s">
        <v>409</v>
      </c>
      <c r="D50" s="112" t="s">
        <v>2461</v>
      </c>
      <c r="E50" s="112" t="str">
        <f>IFERROR(E44+E49,"")</f>
        <v/>
      </c>
      <c r="F50" s="697" t="s">
        <v>2896</v>
      </c>
      <c r="G50" s="698" t="s">
        <v>2908</v>
      </c>
      <c r="H50" s="699"/>
      <c r="I50" s="317" t="s">
        <v>14</v>
      </c>
    </row>
    <row r="51" spans="1:10" ht="25.5" customHeight="1" x14ac:dyDescent="0.25">
      <c r="C51" s="315" t="s">
        <v>410</v>
      </c>
      <c r="D51" s="112" t="s">
        <v>2471</v>
      </c>
      <c r="E51" s="112" t="str">
        <f>IFERROR(E38+E50,"")</f>
        <v/>
      </c>
      <c r="F51" s="697" t="s">
        <v>2897</v>
      </c>
      <c r="G51" s="698" t="s">
        <v>2909</v>
      </c>
      <c r="H51" s="699"/>
      <c r="I51" s="317" t="s">
        <v>14</v>
      </c>
    </row>
    <row r="52" spans="1:10" ht="24.75" hidden="1" customHeight="1" x14ac:dyDescent="0.25">
      <c r="F52" s="40" t="s">
        <v>2898</v>
      </c>
      <c r="G52" s="40" t="s">
        <v>2910</v>
      </c>
      <c r="H52" s="700" t="s">
        <v>2916</v>
      </c>
    </row>
    <row r="53" spans="1:10" ht="34.5" hidden="1" customHeight="1" x14ac:dyDescent="0.25">
      <c r="F53" s="40" t="s">
        <v>2899</v>
      </c>
      <c r="H53" s="700" t="s">
        <v>2917</v>
      </c>
    </row>
    <row r="54" spans="1:10" ht="36" hidden="1" customHeight="1" x14ac:dyDescent="0.25">
      <c r="F54" s="40" t="s">
        <v>2900</v>
      </c>
      <c r="G54" s="40" t="s">
        <v>2911</v>
      </c>
      <c r="H54" s="700"/>
    </row>
    <row r="55" spans="1:10" ht="36" customHeight="1" x14ac:dyDescent="0.25">
      <c r="C55" s="315" t="s">
        <v>2491</v>
      </c>
      <c r="D55" s="112" t="s">
        <v>2494</v>
      </c>
      <c r="E55" s="112"/>
      <c r="F55" s="699"/>
      <c r="G55" s="698" t="s">
        <v>2912</v>
      </c>
      <c r="H55" s="700" t="s">
        <v>2918</v>
      </c>
      <c r="I55" s="317"/>
    </row>
    <row r="56" spans="1:10" ht="36" customHeight="1" x14ac:dyDescent="0.25">
      <c r="C56" s="315" t="s">
        <v>2492</v>
      </c>
      <c r="D56" s="112" t="s">
        <v>2495</v>
      </c>
      <c r="E56" s="112" t="str">
        <f>IFERROR(E46/#REF!,"")</f>
        <v/>
      </c>
      <c r="F56" s="699"/>
      <c r="G56" s="698" t="s">
        <v>2913</v>
      </c>
      <c r="H56" s="700" t="s">
        <v>2919</v>
      </c>
      <c r="I56" s="317" t="s">
        <v>14</v>
      </c>
    </row>
    <row r="57" spans="1:10" ht="36" customHeight="1" x14ac:dyDescent="0.25">
      <c r="C57" s="315" t="s">
        <v>2493</v>
      </c>
      <c r="D57" s="112" t="s">
        <v>2496</v>
      </c>
      <c r="E57" s="112" t="str">
        <f>IFERROR(E54/#REF!,"")</f>
        <v/>
      </c>
      <c r="F57" s="699"/>
      <c r="G57" s="698" t="s">
        <v>2914</v>
      </c>
      <c r="H57" s="700" t="s">
        <v>2920</v>
      </c>
      <c r="I57" s="317" t="s">
        <v>14</v>
      </c>
    </row>
    <row r="58" spans="1:10" ht="25.5" customHeight="1" x14ac:dyDescent="0.25">
      <c r="C58" s="1203" t="s">
        <v>282</v>
      </c>
      <c r="D58" s="1204"/>
      <c r="E58" s="1204"/>
      <c r="F58" s="1204"/>
      <c r="G58" s="1204"/>
      <c r="H58" s="1204"/>
      <c r="I58" s="1219"/>
    </row>
    <row r="59" spans="1:10" ht="113.25" customHeight="1" x14ac:dyDescent="0.25">
      <c r="C59" s="315" t="s">
        <v>122</v>
      </c>
      <c r="D59" s="112" t="s">
        <v>2239</v>
      </c>
      <c r="E59" s="316"/>
      <c r="F59" s="697" t="s">
        <v>2921</v>
      </c>
      <c r="G59" s="698" t="s">
        <v>2929</v>
      </c>
      <c r="H59" s="700" t="s">
        <v>2941</v>
      </c>
      <c r="I59" s="317" t="s">
        <v>14</v>
      </c>
    </row>
    <row r="60" spans="1:10" ht="25.5" customHeight="1" x14ac:dyDescent="0.25">
      <c r="C60" s="315" t="s">
        <v>411</v>
      </c>
      <c r="D60" s="112" t="s">
        <v>2265</v>
      </c>
      <c r="E60" s="316" t="s">
        <v>14</v>
      </c>
      <c r="F60" s="697" t="s">
        <v>2922</v>
      </c>
      <c r="G60" s="698" t="s">
        <v>2930</v>
      </c>
      <c r="H60" s="699"/>
      <c r="I60" s="317" t="s">
        <v>14</v>
      </c>
    </row>
    <row r="61" spans="1:10" ht="25.5" customHeight="1" x14ac:dyDescent="0.25">
      <c r="A61" s="381"/>
      <c r="C61" s="315" t="s">
        <v>412</v>
      </c>
      <c r="D61" s="112" t="s">
        <v>2264</v>
      </c>
      <c r="E61" s="130"/>
      <c r="F61" s="697" t="s">
        <v>2923</v>
      </c>
      <c r="G61" s="698" t="s">
        <v>2931</v>
      </c>
      <c r="H61" s="699"/>
      <c r="I61" s="317" t="s">
        <v>14</v>
      </c>
      <c r="J61" s="381"/>
    </row>
    <row r="62" spans="1:10" ht="25.5" customHeight="1" x14ac:dyDescent="0.25">
      <c r="C62" s="315" t="s">
        <v>407</v>
      </c>
      <c r="D62" s="112" t="s">
        <v>2453</v>
      </c>
      <c r="E62" s="112" t="str">
        <f>IFERROR(E61-E60,"")</f>
        <v/>
      </c>
      <c r="F62" s="697" t="s">
        <v>2924</v>
      </c>
      <c r="G62" s="698" t="s">
        <v>2932</v>
      </c>
      <c r="H62" s="699"/>
      <c r="I62" s="317" t="s">
        <v>14</v>
      </c>
    </row>
    <row r="63" spans="1:10" ht="85.5" customHeight="1" x14ac:dyDescent="0.25">
      <c r="C63" s="315" t="s">
        <v>408</v>
      </c>
      <c r="D63" s="112" t="s">
        <v>2454</v>
      </c>
      <c r="E63" s="112" t="str">
        <f>IFERROR(E62/E61,"")</f>
        <v/>
      </c>
      <c r="F63" s="699"/>
      <c r="G63" s="698" t="s">
        <v>2933</v>
      </c>
      <c r="H63" s="700" t="s">
        <v>2942</v>
      </c>
      <c r="I63" s="317" t="s">
        <v>14</v>
      </c>
    </row>
    <row r="64" spans="1:10" ht="35.25" customHeight="1" x14ac:dyDescent="0.25">
      <c r="C64" s="315" t="s">
        <v>2488</v>
      </c>
      <c r="D64" s="112" t="s">
        <v>2497</v>
      </c>
      <c r="E64" s="112"/>
      <c r="F64" s="699"/>
      <c r="G64" s="698" t="s">
        <v>2934</v>
      </c>
      <c r="H64" s="699"/>
      <c r="I64" s="317"/>
    </row>
    <row r="65" spans="3:9" ht="25.5" customHeight="1" x14ac:dyDescent="0.25">
      <c r="C65" s="315" t="s">
        <v>413</v>
      </c>
      <c r="D65" s="112" t="s">
        <v>3321</v>
      </c>
      <c r="E65" s="112" t="str">
        <f>IFERROR(E60+E38,"")</f>
        <v/>
      </c>
      <c r="F65" s="697" t="s">
        <v>2925</v>
      </c>
      <c r="G65" s="698" t="s">
        <v>2935</v>
      </c>
      <c r="H65" s="699"/>
      <c r="I65" s="317" t="s">
        <v>14</v>
      </c>
    </row>
    <row r="66" spans="3:9" s="674" customFormat="1" ht="30.75" hidden="1" customHeight="1" x14ac:dyDescent="0.25">
      <c r="F66" s="701" t="s">
        <v>2926</v>
      </c>
      <c r="G66" s="701" t="s">
        <v>2936</v>
      </c>
      <c r="H66" s="701" t="s">
        <v>2943</v>
      </c>
    </row>
    <row r="67" spans="3:9" s="674" customFormat="1" ht="30.75" hidden="1" customHeight="1" x14ac:dyDescent="0.25">
      <c r="F67" s="701" t="s">
        <v>2927</v>
      </c>
      <c r="G67" s="701" t="s">
        <v>2937</v>
      </c>
      <c r="H67" s="701" t="s">
        <v>2944</v>
      </c>
    </row>
    <row r="68" spans="3:9" s="674" customFormat="1" ht="30.75" hidden="1" customHeight="1" x14ac:dyDescent="0.25">
      <c r="F68" s="701" t="s">
        <v>2928</v>
      </c>
      <c r="G68" s="701" t="s">
        <v>2938</v>
      </c>
      <c r="H68" s="701"/>
    </row>
    <row r="69" spans="3:9" ht="30.75" customHeight="1" x14ac:dyDescent="0.25">
      <c r="C69" s="315" t="s">
        <v>2491</v>
      </c>
      <c r="D69" s="112" t="s">
        <v>2500</v>
      </c>
      <c r="E69" s="112"/>
      <c r="F69" s="699"/>
      <c r="G69" s="698" t="s">
        <v>2939</v>
      </c>
      <c r="H69" s="700" t="s">
        <v>2945</v>
      </c>
      <c r="I69" s="317"/>
    </row>
    <row r="70" spans="3:9" ht="30.75" customHeight="1" x14ac:dyDescent="0.25">
      <c r="C70" s="315" t="s">
        <v>2498</v>
      </c>
      <c r="D70" s="112" t="s">
        <v>2499</v>
      </c>
      <c r="E70" s="112" t="str">
        <f>IFERROR(E60/#REF!,"")</f>
        <v/>
      </c>
      <c r="F70" s="699"/>
      <c r="G70" s="698" t="s">
        <v>2940</v>
      </c>
      <c r="H70" s="700" t="s">
        <v>2946</v>
      </c>
      <c r="I70" s="317" t="s">
        <v>14</v>
      </c>
    </row>
    <row r="71" spans="3:9" ht="25.5" customHeight="1" x14ac:dyDescent="0.25">
      <c r="C71" s="1203" t="s">
        <v>424</v>
      </c>
      <c r="D71" s="1204"/>
      <c r="E71" s="1204"/>
      <c r="F71" s="1204"/>
      <c r="G71" s="1204"/>
      <c r="H71" s="1204"/>
      <c r="I71" s="1219"/>
    </row>
    <row r="72" spans="3:9" ht="25.5" customHeight="1" x14ac:dyDescent="0.25">
      <c r="C72" s="315" t="s">
        <v>425</v>
      </c>
      <c r="D72" s="112" t="s">
        <v>2472</v>
      </c>
      <c r="E72" s="112" t="str">
        <f>IFERROR(#REF!/#REF!,"")</f>
        <v/>
      </c>
      <c r="F72" s="699"/>
      <c r="G72" s="698" t="s">
        <v>2947</v>
      </c>
      <c r="H72" s="699"/>
      <c r="I72" s="317" t="s">
        <v>14</v>
      </c>
    </row>
    <row r="73" spans="3:9" ht="25.5" customHeight="1" x14ac:dyDescent="0.25">
      <c r="C73" s="1203" t="s">
        <v>283</v>
      </c>
      <c r="D73" s="1204"/>
      <c r="E73" s="1204"/>
      <c r="F73" s="1204"/>
      <c r="G73" s="1204"/>
      <c r="H73" s="1204"/>
      <c r="I73" s="1219"/>
    </row>
    <row r="74" spans="3:9" ht="113.25" customHeight="1" x14ac:dyDescent="0.25">
      <c r="C74" s="673" t="s">
        <v>2606</v>
      </c>
      <c r="D74" s="112" t="s">
        <v>1976</v>
      </c>
      <c r="E74" s="318" t="s">
        <v>14</v>
      </c>
      <c r="F74" s="697" t="s">
        <v>2948</v>
      </c>
      <c r="G74" s="698" t="s">
        <v>2955</v>
      </c>
      <c r="H74" s="700" t="s">
        <v>2966</v>
      </c>
      <c r="I74" s="317" t="s">
        <v>14</v>
      </c>
    </row>
    <row r="75" spans="3:9" ht="25.5" customHeight="1" x14ac:dyDescent="0.25">
      <c r="C75" s="315" t="s">
        <v>411</v>
      </c>
      <c r="D75" s="112" t="s">
        <v>2240</v>
      </c>
      <c r="E75" s="318" t="s">
        <v>14</v>
      </c>
      <c r="F75" s="697" t="s">
        <v>2949</v>
      </c>
      <c r="G75" s="698" t="s">
        <v>2956</v>
      </c>
      <c r="H75" s="699"/>
      <c r="I75" s="317" t="s">
        <v>14</v>
      </c>
    </row>
    <row r="76" spans="3:9" ht="25.5" customHeight="1" x14ac:dyDescent="0.25">
      <c r="C76" s="315" t="s">
        <v>2447</v>
      </c>
      <c r="D76" s="112" t="s">
        <v>2448</v>
      </c>
      <c r="E76" s="318"/>
      <c r="F76" s="697" t="s">
        <v>2950</v>
      </c>
      <c r="G76" s="698" t="s">
        <v>2957</v>
      </c>
      <c r="H76" s="699"/>
      <c r="I76" s="317"/>
    </row>
    <row r="77" spans="3:9" ht="36" customHeight="1" x14ac:dyDescent="0.25">
      <c r="C77" s="315" t="s">
        <v>2501</v>
      </c>
      <c r="D77" s="112" t="s">
        <v>2502</v>
      </c>
      <c r="E77" s="318"/>
      <c r="F77" s="697" t="s">
        <v>2951</v>
      </c>
      <c r="G77" s="698" t="s">
        <v>2958</v>
      </c>
      <c r="H77" s="699"/>
      <c r="I77" s="317"/>
    </row>
    <row r="78" spans="3:9" ht="25.5" hidden="1" customHeight="1" x14ac:dyDescent="0.25">
      <c r="F78" s="697" t="s">
        <v>2952</v>
      </c>
      <c r="G78" s="698" t="s">
        <v>2959</v>
      </c>
      <c r="H78" s="700" t="s">
        <v>2967</v>
      </c>
    </row>
    <row r="79" spans="3:9" ht="25.5" hidden="1" customHeight="1" x14ac:dyDescent="0.25">
      <c r="F79" s="697" t="s">
        <v>2953</v>
      </c>
      <c r="G79" s="698" t="s">
        <v>2960</v>
      </c>
      <c r="H79" s="700" t="s">
        <v>2968</v>
      </c>
    </row>
    <row r="80" spans="3:9" ht="25.5" hidden="1" customHeight="1" x14ac:dyDescent="0.25">
      <c r="F80" s="697" t="s">
        <v>2954</v>
      </c>
      <c r="G80" s="698" t="s">
        <v>2961</v>
      </c>
      <c r="H80" s="700"/>
    </row>
    <row r="81" spans="3:9" ht="38.25" customHeight="1" x14ac:dyDescent="0.25">
      <c r="C81" s="673" t="s">
        <v>2503</v>
      </c>
      <c r="D81" s="112" t="s">
        <v>2507</v>
      </c>
      <c r="E81" s="318"/>
      <c r="F81" s="699"/>
      <c r="G81" s="698" t="s">
        <v>2962</v>
      </c>
      <c r="H81" s="700" t="s">
        <v>2969</v>
      </c>
      <c r="I81" s="317"/>
    </row>
    <row r="82" spans="3:9" ht="38.25" customHeight="1" x14ac:dyDescent="0.25">
      <c r="C82" s="673" t="s">
        <v>2504</v>
      </c>
      <c r="D82" s="112" t="s">
        <v>2508</v>
      </c>
      <c r="E82" s="318"/>
      <c r="F82" s="699"/>
      <c r="G82" s="698" t="s">
        <v>2963</v>
      </c>
      <c r="H82" s="700" t="s">
        <v>2970</v>
      </c>
      <c r="I82" s="317"/>
    </row>
    <row r="83" spans="3:9" ht="38.25" customHeight="1" x14ac:dyDescent="0.25">
      <c r="C83" s="673" t="s">
        <v>2505</v>
      </c>
      <c r="D83" s="112" t="s">
        <v>2509</v>
      </c>
      <c r="E83" s="318"/>
      <c r="F83" s="699"/>
      <c r="G83" s="698" t="s">
        <v>2964</v>
      </c>
      <c r="H83" s="700" t="s">
        <v>2971</v>
      </c>
      <c r="I83" s="317"/>
    </row>
    <row r="84" spans="3:9" ht="38.25" customHeight="1" x14ac:dyDescent="0.25">
      <c r="C84" s="673" t="s">
        <v>2506</v>
      </c>
      <c r="D84" s="112" t="s">
        <v>2510</v>
      </c>
      <c r="E84" s="318"/>
      <c r="F84" s="699"/>
      <c r="G84" s="698" t="s">
        <v>2965</v>
      </c>
      <c r="H84" s="700" t="s">
        <v>2972</v>
      </c>
      <c r="I84" s="317"/>
    </row>
    <row r="85" spans="3:9" ht="25.5" customHeight="1" x14ac:dyDescent="0.25">
      <c r="C85" s="1203" t="s">
        <v>284</v>
      </c>
      <c r="D85" s="1204"/>
      <c r="E85" s="1204"/>
      <c r="F85" s="1204"/>
      <c r="G85" s="1204"/>
      <c r="H85" s="1204"/>
      <c r="I85" s="1204"/>
    </row>
    <row r="86" spans="3:9" ht="118.5" customHeight="1" x14ac:dyDescent="0.25">
      <c r="C86" s="673" t="s">
        <v>2606</v>
      </c>
      <c r="D86" s="112" t="s">
        <v>1977</v>
      </c>
      <c r="E86" s="318" t="s">
        <v>14</v>
      </c>
      <c r="F86" s="702" t="s">
        <v>2973</v>
      </c>
      <c r="G86" s="698" t="s">
        <v>2982</v>
      </c>
      <c r="H86" s="700" t="s">
        <v>2995</v>
      </c>
      <c r="I86" s="317" t="s">
        <v>14</v>
      </c>
    </row>
    <row r="87" spans="3:9" ht="25.5" customHeight="1" x14ac:dyDescent="0.25">
      <c r="C87" s="315" t="s">
        <v>411</v>
      </c>
      <c r="D87" s="112" t="s">
        <v>2241</v>
      </c>
      <c r="E87" s="318" t="s">
        <v>14</v>
      </c>
      <c r="F87" s="702" t="s">
        <v>2974</v>
      </c>
      <c r="G87" s="698" t="s">
        <v>2983</v>
      </c>
      <c r="H87" s="699"/>
      <c r="I87" s="317" t="s">
        <v>14</v>
      </c>
    </row>
    <row r="88" spans="3:9" ht="25.5" customHeight="1" x14ac:dyDescent="0.25">
      <c r="C88" s="315" t="s">
        <v>2447</v>
      </c>
      <c r="D88" s="112" t="s">
        <v>2449</v>
      </c>
      <c r="E88" s="318"/>
      <c r="F88" s="702" t="s">
        <v>2975</v>
      </c>
      <c r="G88" s="698" t="s">
        <v>2984</v>
      </c>
      <c r="H88" s="699"/>
      <c r="I88" s="317"/>
    </row>
    <row r="89" spans="3:9" ht="25.5" customHeight="1" x14ac:dyDescent="0.25">
      <c r="C89" s="315" t="s">
        <v>414</v>
      </c>
      <c r="D89" s="112" t="s">
        <v>3322</v>
      </c>
      <c r="E89" s="319" t="str">
        <f>IFERROR(E86+E38,"")</f>
        <v/>
      </c>
      <c r="F89" s="702" t="s">
        <v>2976</v>
      </c>
      <c r="G89" s="698" t="s">
        <v>2985</v>
      </c>
      <c r="H89" s="699"/>
      <c r="I89" s="317" t="s">
        <v>14</v>
      </c>
    </row>
    <row r="90" spans="3:9" ht="25.5" customHeight="1" x14ac:dyDescent="0.25">
      <c r="C90" s="315" t="s">
        <v>2511</v>
      </c>
      <c r="D90" s="112" t="s">
        <v>2512</v>
      </c>
      <c r="E90" s="319"/>
      <c r="F90" s="702" t="s">
        <v>2977</v>
      </c>
      <c r="G90" s="698" t="s">
        <v>2986</v>
      </c>
      <c r="H90" s="699"/>
      <c r="I90" s="317"/>
    </row>
    <row r="91" spans="3:9" ht="25.5" hidden="1" customHeight="1" x14ac:dyDescent="0.25">
      <c r="F91" s="702" t="s">
        <v>2978</v>
      </c>
      <c r="G91" s="698" t="s">
        <v>2987</v>
      </c>
      <c r="H91" s="700" t="s">
        <v>2996</v>
      </c>
    </row>
    <row r="92" spans="3:9" ht="25.5" hidden="1" customHeight="1" x14ac:dyDescent="0.25">
      <c r="F92" s="702" t="s">
        <v>2979</v>
      </c>
      <c r="G92" s="698" t="s">
        <v>2988</v>
      </c>
      <c r="H92" s="700"/>
    </row>
    <row r="93" spans="3:9" ht="25.5" hidden="1" customHeight="1" x14ac:dyDescent="0.25">
      <c r="F93" s="702" t="s">
        <v>2980</v>
      </c>
      <c r="G93" s="698" t="s">
        <v>2989</v>
      </c>
      <c r="H93" s="700" t="s">
        <v>2997</v>
      </c>
    </row>
    <row r="94" spans="3:9" ht="25.5" hidden="1" customHeight="1" x14ac:dyDescent="0.25">
      <c r="F94" s="702" t="s">
        <v>2981</v>
      </c>
      <c r="G94" s="698" t="s">
        <v>2990</v>
      </c>
      <c r="H94" s="700"/>
    </row>
    <row r="95" spans="3:9" ht="25.5" customHeight="1" x14ac:dyDescent="0.25">
      <c r="C95" s="673" t="s">
        <v>2450</v>
      </c>
      <c r="D95" s="112" t="s">
        <v>2462</v>
      </c>
      <c r="E95" s="318" t="str">
        <f>IFERROR(E91/#REF!,"")</f>
        <v/>
      </c>
      <c r="F95" s="699"/>
      <c r="G95" s="698" t="s">
        <v>2991</v>
      </c>
      <c r="H95" s="700" t="s">
        <v>2998</v>
      </c>
      <c r="I95" s="317" t="s">
        <v>14</v>
      </c>
    </row>
    <row r="96" spans="3:9" ht="25.5" customHeight="1" x14ac:dyDescent="0.25">
      <c r="C96" s="673" t="s">
        <v>2451</v>
      </c>
      <c r="D96" s="112" t="s">
        <v>2463</v>
      </c>
      <c r="E96" s="318" t="str">
        <f>IFERROR(E92/#REF!,"")</f>
        <v/>
      </c>
      <c r="F96" s="699"/>
      <c r="G96" s="698" t="s">
        <v>2992</v>
      </c>
      <c r="H96" s="700" t="s">
        <v>2999</v>
      </c>
      <c r="I96" s="317" t="s">
        <v>14</v>
      </c>
    </row>
    <row r="97" spans="3:9" ht="25.5" customHeight="1" x14ac:dyDescent="0.25">
      <c r="C97" s="673" t="s">
        <v>2505</v>
      </c>
      <c r="D97" s="112" t="s">
        <v>2513</v>
      </c>
      <c r="E97" s="318"/>
      <c r="F97" s="699"/>
      <c r="G97" s="698" t="s">
        <v>2993</v>
      </c>
      <c r="H97" s="700" t="s">
        <v>3000</v>
      </c>
      <c r="I97" s="317"/>
    </row>
    <row r="98" spans="3:9" ht="32.25" customHeight="1" x14ac:dyDescent="0.25">
      <c r="C98" s="673" t="s">
        <v>2514</v>
      </c>
      <c r="D98" s="112" t="s">
        <v>2515</v>
      </c>
      <c r="E98" s="318"/>
      <c r="F98" s="699"/>
      <c r="G98" s="698" t="s">
        <v>2994</v>
      </c>
      <c r="H98" s="700" t="s">
        <v>3001</v>
      </c>
      <c r="I98" s="317"/>
    </row>
    <row r="99" spans="3:9" ht="25.5" customHeight="1" x14ac:dyDescent="0.25">
      <c r="C99" s="1203" t="s">
        <v>277</v>
      </c>
      <c r="D99" s="1204"/>
      <c r="E99" s="1204"/>
      <c r="F99" s="1204"/>
      <c r="G99" s="1204"/>
      <c r="H99" s="1204"/>
      <c r="I99" s="1219"/>
    </row>
    <row r="100" spans="3:9" ht="25.5" customHeight="1" x14ac:dyDescent="0.25">
      <c r="C100" s="315" t="s">
        <v>411</v>
      </c>
      <c r="D100" s="112" t="s">
        <v>2242</v>
      </c>
      <c r="E100" s="316" t="s">
        <v>14</v>
      </c>
      <c r="F100" s="697" t="s">
        <v>3002</v>
      </c>
      <c r="G100" s="698" t="s">
        <v>3004</v>
      </c>
      <c r="H100" s="699"/>
      <c r="I100" s="317" t="s">
        <v>14</v>
      </c>
    </row>
    <row r="101" spans="3:9" ht="25.5" customHeight="1" x14ac:dyDescent="0.25">
      <c r="C101" s="315" t="s">
        <v>2447</v>
      </c>
      <c r="D101" s="112" t="s">
        <v>2452</v>
      </c>
      <c r="E101" s="316"/>
      <c r="F101" s="697" t="s">
        <v>3003</v>
      </c>
      <c r="G101" s="698" t="s">
        <v>3005</v>
      </c>
      <c r="H101" s="699"/>
      <c r="I101" s="317"/>
    </row>
    <row r="102" spans="3:9" ht="25.5" customHeight="1" x14ac:dyDescent="0.25">
      <c r="C102" s="315" t="s">
        <v>2505</v>
      </c>
      <c r="D102" s="112" t="s">
        <v>2516</v>
      </c>
      <c r="E102" s="316"/>
      <c r="F102" s="699"/>
      <c r="G102" s="698" t="s">
        <v>3006</v>
      </c>
      <c r="H102" s="700" t="s">
        <v>3008</v>
      </c>
      <c r="I102" s="317"/>
    </row>
    <row r="103" spans="3:9" ht="35.25" customHeight="1" x14ac:dyDescent="0.25">
      <c r="C103" s="315" t="s">
        <v>415</v>
      </c>
      <c r="D103" s="112" t="s">
        <v>2455</v>
      </c>
      <c r="E103" s="316" t="str">
        <f>IFERROR(E100/E39,"")</f>
        <v/>
      </c>
      <c r="F103" s="699"/>
      <c r="G103" s="698" t="s">
        <v>3007</v>
      </c>
      <c r="H103" s="700" t="s">
        <v>3009</v>
      </c>
      <c r="I103" s="317" t="s">
        <v>14</v>
      </c>
    </row>
    <row r="104" spans="3:9" ht="25.5" customHeight="1" x14ac:dyDescent="0.25">
      <c r="C104" s="1203" t="s">
        <v>416</v>
      </c>
      <c r="D104" s="1204"/>
      <c r="E104" s="1204"/>
      <c r="F104" s="1204"/>
      <c r="G104" s="1204"/>
      <c r="H104" s="1204"/>
      <c r="I104" s="1219"/>
    </row>
    <row r="105" spans="3:9" ht="101.25" customHeight="1" x14ac:dyDescent="0.25">
      <c r="C105" s="315" t="s">
        <v>122</v>
      </c>
      <c r="D105" s="112" t="s">
        <v>2243</v>
      </c>
      <c r="E105" s="316" t="s">
        <v>14</v>
      </c>
      <c r="F105" s="697" t="s">
        <v>3010</v>
      </c>
      <c r="G105" s="698" t="s">
        <v>3013</v>
      </c>
      <c r="H105" s="700" t="s">
        <v>3019</v>
      </c>
      <c r="I105" s="317" t="s">
        <v>14</v>
      </c>
    </row>
    <row r="106" spans="3:9" ht="25.5" customHeight="1" x14ac:dyDescent="0.25">
      <c r="C106" s="315" t="s">
        <v>411</v>
      </c>
      <c r="D106" s="112" t="s">
        <v>2244</v>
      </c>
      <c r="E106" s="316" t="s">
        <v>14</v>
      </c>
      <c r="F106" s="697" t="s">
        <v>3011</v>
      </c>
      <c r="G106" s="698" t="s">
        <v>3014</v>
      </c>
      <c r="H106" s="699"/>
      <c r="I106" s="317" t="s">
        <v>14</v>
      </c>
    </row>
    <row r="107" spans="3:9" ht="25.5" customHeight="1" x14ac:dyDescent="0.25">
      <c r="C107" s="315" t="s">
        <v>2447</v>
      </c>
      <c r="D107" s="112" t="s">
        <v>2456</v>
      </c>
      <c r="E107" s="316"/>
      <c r="F107" s="697" t="s">
        <v>3012</v>
      </c>
      <c r="G107" s="698" t="s">
        <v>3015</v>
      </c>
      <c r="H107" s="699"/>
      <c r="I107" s="317"/>
    </row>
    <row r="108" spans="3:9" ht="25.5" customHeight="1" x14ac:dyDescent="0.25">
      <c r="C108" s="315" t="s">
        <v>2505</v>
      </c>
      <c r="D108" s="112" t="s">
        <v>2517</v>
      </c>
      <c r="E108" s="316"/>
      <c r="F108" s="699"/>
      <c r="G108" s="698" t="s">
        <v>3016</v>
      </c>
      <c r="H108" s="700" t="s">
        <v>3020</v>
      </c>
      <c r="I108" s="317"/>
    </row>
    <row r="109" spans="3:9" ht="25.5" customHeight="1" x14ac:dyDescent="0.25">
      <c r="C109" s="315" t="s">
        <v>417</v>
      </c>
      <c r="D109" s="112" t="s">
        <v>2457</v>
      </c>
      <c r="E109" s="112" t="str">
        <f>IFERROR(E105/E40,"")</f>
        <v/>
      </c>
      <c r="F109" s="699"/>
      <c r="G109" s="698" t="s">
        <v>3017</v>
      </c>
      <c r="H109" s="700" t="s">
        <v>3021</v>
      </c>
      <c r="I109" s="317" t="s">
        <v>14</v>
      </c>
    </row>
    <row r="110" spans="3:9" ht="25.5" customHeight="1" x14ac:dyDescent="0.25">
      <c r="C110" s="315" t="s">
        <v>418</v>
      </c>
      <c r="D110" s="112" t="s">
        <v>2458</v>
      </c>
      <c r="E110" s="112" t="str">
        <f>IFERROR(E106/E40,"")</f>
        <v/>
      </c>
      <c r="F110" s="699"/>
      <c r="G110" s="698" t="s">
        <v>3018</v>
      </c>
      <c r="H110" s="700" t="s">
        <v>3022</v>
      </c>
      <c r="I110" s="317" t="s">
        <v>14</v>
      </c>
    </row>
    <row r="111" spans="3:9" ht="25.5" customHeight="1" x14ac:dyDescent="0.25">
      <c r="C111" s="1203" t="s">
        <v>278</v>
      </c>
      <c r="D111" s="1204"/>
      <c r="E111" s="1204"/>
      <c r="F111" s="1204"/>
      <c r="G111" s="1204"/>
      <c r="H111" s="1204"/>
      <c r="I111" s="1219"/>
    </row>
    <row r="112" spans="3:9" ht="25.5" customHeight="1" x14ac:dyDescent="0.25">
      <c r="C112" s="315" t="s">
        <v>411</v>
      </c>
      <c r="D112" s="112" t="s">
        <v>2245</v>
      </c>
      <c r="E112" s="316" t="s">
        <v>14</v>
      </c>
      <c r="F112" s="697" t="s">
        <v>3023</v>
      </c>
      <c r="G112" s="698" t="s">
        <v>3026</v>
      </c>
      <c r="H112" s="699"/>
      <c r="I112" s="317" t="s">
        <v>14</v>
      </c>
    </row>
    <row r="113" spans="3:9" ht="36" hidden="1" customHeight="1" x14ac:dyDescent="0.25">
      <c r="F113" s="697" t="s">
        <v>3024</v>
      </c>
      <c r="G113" s="698" t="s">
        <v>3027</v>
      </c>
      <c r="H113" s="699"/>
    </row>
    <row r="114" spans="3:9" ht="36" customHeight="1" x14ac:dyDescent="0.25">
      <c r="C114" s="315" t="s">
        <v>2447</v>
      </c>
      <c r="D114" s="112" t="s">
        <v>2464</v>
      </c>
      <c r="E114" s="316" t="s">
        <v>14</v>
      </c>
      <c r="F114" s="697" t="s">
        <v>3025</v>
      </c>
      <c r="G114" s="698" t="s">
        <v>3028</v>
      </c>
      <c r="H114" s="699"/>
      <c r="I114" s="317" t="s">
        <v>14</v>
      </c>
    </row>
    <row r="115" spans="3:9" ht="36" customHeight="1" x14ac:dyDescent="0.25">
      <c r="C115" s="315" t="s">
        <v>2505</v>
      </c>
      <c r="D115" s="112" t="s">
        <v>2518</v>
      </c>
      <c r="E115" s="316"/>
      <c r="F115" s="699"/>
      <c r="G115" s="698" t="s">
        <v>3029</v>
      </c>
      <c r="H115" s="700" t="s">
        <v>3031</v>
      </c>
      <c r="I115" s="317"/>
    </row>
    <row r="116" spans="3:9" ht="36" customHeight="1" x14ac:dyDescent="0.25">
      <c r="C116" s="315" t="s">
        <v>2519</v>
      </c>
      <c r="D116" s="112" t="s">
        <v>2520</v>
      </c>
      <c r="E116" s="316"/>
      <c r="F116" s="699"/>
      <c r="G116" s="698" t="s">
        <v>3030</v>
      </c>
      <c r="H116" s="700" t="s">
        <v>3032</v>
      </c>
      <c r="I116" s="317"/>
    </row>
    <row r="117" spans="3:9" ht="25.5" customHeight="1" x14ac:dyDescent="0.25">
      <c r="C117" s="1216" t="s">
        <v>419</v>
      </c>
      <c r="D117" s="1217"/>
      <c r="E117" s="1217"/>
      <c r="F117" s="1217"/>
      <c r="G117" s="1217"/>
      <c r="H117" s="1217"/>
      <c r="I117" s="1218"/>
    </row>
    <row r="118" spans="3:9" ht="25.5" customHeight="1" x14ac:dyDescent="0.25">
      <c r="C118" s="1213" t="s">
        <v>287</v>
      </c>
      <c r="D118" s="1214"/>
      <c r="E118" s="1214"/>
      <c r="F118" s="1214"/>
      <c r="G118" s="1214"/>
      <c r="H118" s="1214"/>
      <c r="I118" s="1215"/>
    </row>
    <row r="119" spans="3:9" ht="134.25" customHeight="1" x14ac:dyDescent="0.25">
      <c r="C119" s="315" t="s">
        <v>122</v>
      </c>
      <c r="D119" s="112" t="s">
        <v>2246</v>
      </c>
      <c r="E119" s="316" t="s">
        <v>14</v>
      </c>
      <c r="F119" s="697" t="s">
        <v>3033</v>
      </c>
      <c r="G119" s="698" t="s">
        <v>3037</v>
      </c>
      <c r="H119" s="700" t="s">
        <v>3396</v>
      </c>
      <c r="I119" s="317" t="s">
        <v>14</v>
      </c>
    </row>
    <row r="120" spans="3:9" ht="25.5" customHeight="1" x14ac:dyDescent="0.25">
      <c r="C120" s="315" t="s">
        <v>420</v>
      </c>
      <c r="D120" s="112" t="s">
        <v>2247</v>
      </c>
      <c r="E120" s="316" t="s">
        <v>14</v>
      </c>
      <c r="F120" s="697" t="s">
        <v>3034</v>
      </c>
      <c r="G120" s="698" t="s">
        <v>3038</v>
      </c>
      <c r="H120" s="699"/>
      <c r="I120" s="317" t="s">
        <v>14</v>
      </c>
    </row>
    <row r="121" spans="3:9" ht="25.5" customHeight="1" x14ac:dyDescent="0.25">
      <c r="C121" s="673" t="s">
        <v>2605</v>
      </c>
      <c r="D121" s="112" t="s">
        <v>2466</v>
      </c>
      <c r="E121" s="112"/>
      <c r="F121" s="697" t="s">
        <v>3035</v>
      </c>
      <c r="G121" s="698" t="s">
        <v>3039</v>
      </c>
      <c r="H121" s="699"/>
      <c r="I121" s="317" t="s">
        <v>14</v>
      </c>
    </row>
    <row r="122" spans="3:9" ht="25.5" customHeight="1" x14ac:dyDescent="0.25">
      <c r="C122" s="673" t="s">
        <v>421</v>
      </c>
      <c r="D122" s="112" t="s">
        <v>2467</v>
      </c>
      <c r="E122" s="112" t="str">
        <f>IFERROR(E120+E121,"")</f>
        <v/>
      </c>
      <c r="F122" s="697" t="s">
        <v>3036</v>
      </c>
      <c r="G122" s="698" t="s">
        <v>3040</v>
      </c>
      <c r="H122" s="699"/>
      <c r="I122" s="317" t="s">
        <v>14</v>
      </c>
    </row>
    <row r="123" spans="3:9" ht="25.5" customHeight="1" x14ac:dyDescent="0.25">
      <c r="C123" s="673" t="s">
        <v>2607</v>
      </c>
      <c r="D123" s="112" t="s">
        <v>2468</v>
      </c>
      <c r="E123" s="112" t="str">
        <f>IFERROR(+E119/E43,"")</f>
        <v/>
      </c>
      <c r="F123" s="699"/>
      <c r="G123" s="698" t="s">
        <v>3041</v>
      </c>
      <c r="H123" s="699"/>
      <c r="I123" s="317" t="s">
        <v>14</v>
      </c>
    </row>
    <row r="124" spans="3:9" ht="25.5" customHeight="1" x14ac:dyDescent="0.25">
      <c r="C124" s="315" t="s">
        <v>422</v>
      </c>
      <c r="D124" s="112" t="s">
        <v>2469</v>
      </c>
      <c r="E124" s="112" t="str">
        <f>IFERROR(E122/E50,"")</f>
        <v/>
      </c>
      <c r="F124" s="699"/>
      <c r="G124" s="698" t="s">
        <v>3042</v>
      </c>
      <c r="H124" s="699"/>
      <c r="I124" s="317" t="s">
        <v>14</v>
      </c>
    </row>
    <row r="125" spans="3:9" ht="80.25" customHeight="1" x14ac:dyDescent="0.25">
      <c r="C125" s="315" t="s">
        <v>423</v>
      </c>
      <c r="D125" s="112" t="s">
        <v>2470</v>
      </c>
      <c r="E125" s="112" t="str">
        <f>IFERROR(E123/E51,"")</f>
        <v/>
      </c>
      <c r="F125" s="699"/>
      <c r="G125" s="698" t="s">
        <v>3043</v>
      </c>
      <c r="H125" s="700" t="s">
        <v>3050</v>
      </c>
      <c r="I125" s="317" t="s">
        <v>14</v>
      </c>
    </row>
    <row r="126" spans="3:9" ht="25.5" hidden="1" customHeight="1" x14ac:dyDescent="0.25">
      <c r="F126" s="699"/>
      <c r="G126" s="40" t="s">
        <v>3044</v>
      </c>
      <c r="H126" s="40" t="s">
        <v>3051</v>
      </c>
    </row>
    <row r="127" spans="3:9" ht="32.25" hidden="1" customHeight="1" x14ac:dyDescent="0.25">
      <c r="F127" s="699"/>
      <c r="G127" s="40" t="s">
        <v>3045</v>
      </c>
      <c r="H127" s="40" t="s">
        <v>3052</v>
      </c>
    </row>
    <row r="128" spans="3:9" ht="32.25" hidden="1" customHeight="1" x14ac:dyDescent="0.25">
      <c r="F128" s="699"/>
      <c r="G128" s="40" t="s">
        <v>3046</v>
      </c>
    </row>
    <row r="129" spans="3:9" ht="33" customHeight="1" x14ac:dyDescent="0.25">
      <c r="C129" s="315" t="s">
        <v>2521</v>
      </c>
      <c r="D129" s="112" t="s">
        <v>2527</v>
      </c>
      <c r="E129" s="112"/>
      <c r="F129" s="699"/>
      <c r="G129" s="698" t="s">
        <v>3047</v>
      </c>
      <c r="H129" s="700" t="s">
        <v>3053</v>
      </c>
      <c r="I129" s="317"/>
    </row>
    <row r="130" spans="3:9" ht="33" customHeight="1" x14ac:dyDescent="0.25">
      <c r="C130" s="315" t="s">
        <v>2522</v>
      </c>
      <c r="D130" s="112" t="s">
        <v>3393</v>
      </c>
      <c r="E130" s="112" t="str">
        <f>IFERROR(E120/#REF!,"")</f>
        <v/>
      </c>
      <c r="F130" s="699"/>
      <c r="G130" s="698" t="s">
        <v>3048</v>
      </c>
      <c r="H130" s="700" t="s">
        <v>3054</v>
      </c>
      <c r="I130" s="317" t="s">
        <v>14</v>
      </c>
    </row>
    <row r="131" spans="3:9" ht="33" customHeight="1" x14ac:dyDescent="0.25">
      <c r="C131" s="315" t="s">
        <v>2523</v>
      </c>
      <c r="D131" s="112" t="s">
        <v>3394</v>
      </c>
      <c r="E131" s="112" t="str">
        <f>IFERROR(E128/#REF!,"")</f>
        <v/>
      </c>
      <c r="F131" s="699"/>
      <c r="G131" s="698" t="s">
        <v>3049</v>
      </c>
      <c r="H131" s="700" t="s">
        <v>3055</v>
      </c>
      <c r="I131" s="317" t="s">
        <v>14</v>
      </c>
    </row>
    <row r="132" spans="3:9" ht="25.5" hidden="1" customHeight="1" x14ac:dyDescent="0.25"/>
    <row r="133" spans="3:9" ht="25.5" hidden="1" customHeight="1" x14ac:dyDescent="0.25"/>
    <row r="134" spans="3:9" ht="25.5" customHeight="1" x14ac:dyDescent="0.25">
      <c r="C134" s="1203" t="s">
        <v>283</v>
      </c>
      <c r="D134" s="1204"/>
      <c r="E134" s="1204"/>
      <c r="F134" s="1204"/>
      <c r="G134" s="1204"/>
      <c r="H134" s="1204"/>
      <c r="I134" s="1219"/>
    </row>
    <row r="135" spans="3:9" ht="90" customHeight="1" x14ac:dyDescent="0.25">
      <c r="C135" s="315" t="s">
        <v>2609</v>
      </c>
      <c r="D135" s="112" t="s">
        <v>3428</v>
      </c>
      <c r="E135" s="316" t="s">
        <v>14</v>
      </c>
      <c r="F135" s="697" t="s">
        <v>3056</v>
      </c>
      <c r="G135" s="698" t="s">
        <v>3059</v>
      </c>
      <c r="H135" s="700" t="s">
        <v>3397</v>
      </c>
      <c r="I135" s="317" t="s">
        <v>14</v>
      </c>
    </row>
    <row r="136" spans="3:9" ht="25.5" customHeight="1" x14ac:dyDescent="0.25">
      <c r="C136" s="315" t="s">
        <v>426</v>
      </c>
      <c r="D136" s="112" t="s">
        <v>2248</v>
      </c>
      <c r="E136" s="316" t="s">
        <v>14</v>
      </c>
      <c r="F136" s="697" t="s">
        <v>3057</v>
      </c>
      <c r="G136" s="698" t="s">
        <v>3060</v>
      </c>
      <c r="H136" s="699"/>
      <c r="I136" s="317" t="s">
        <v>14</v>
      </c>
    </row>
    <row r="137" spans="3:9" ht="25.5" customHeight="1" x14ac:dyDescent="0.25">
      <c r="C137" s="315" t="s">
        <v>2608</v>
      </c>
      <c r="D137" s="112" t="s">
        <v>2528</v>
      </c>
      <c r="E137" s="316" t="s">
        <v>14</v>
      </c>
      <c r="F137" s="697" t="s">
        <v>3058</v>
      </c>
      <c r="G137" s="698" t="s">
        <v>3061</v>
      </c>
      <c r="H137" s="699"/>
      <c r="I137" s="317" t="s">
        <v>14</v>
      </c>
    </row>
    <row r="138" spans="3:9" ht="34.5" customHeight="1" x14ac:dyDescent="0.25">
      <c r="C138" s="315" t="s">
        <v>427</v>
      </c>
      <c r="D138" s="112" t="s">
        <v>2530</v>
      </c>
      <c r="E138" s="112" t="str">
        <f>IFERROR(E136/(E75+E137),"")</f>
        <v/>
      </c>
      <c r="F138" s="699"/>
      <c r="G138" s="698" t="s">
        <v>3062</v>
      </c>
      <c r="H138" s="700" t="s">
        <v>3066</v>
      </c>
      <c r="I138" s="317" t="s">
        <v>14</v>
      </c>
    </row>
    <row r="139" spans="3:9" ht="25.5" hidden="1" customHeight="1" x14ac:dyDescent="0.25">
      <c r="F139" s="699"/>
      <c r="G139" s="40" t="s">
        <v>3063</v>
      </c>
    </row>
    <row r="140" spans="3:9" ht="25.5" customHeight="1" x14ac:dyDescent="0.25">
      <c r="C140" s="315" t="s">
        <v>2531</v>
      </c>
      <c r="D140" s="112" t="s">
        <v>2533</v>
      </c>
      <c r="E140" s="316" t="str">
        <f>IFERROR(E129/#REF!,"")</f>
        <v/>
      </c>
      <c r="F140" s="699"/>
      <c r="G140" s="698" t="s">
        <v>3064</v>
      </c>
      <c r="H140" s="700" t="s">
        <v>3067</v>
      </c>
      <c r="I140" s="317" t="s">
        <v>14</v>
      </c>
    </row>
    <row r="141" spans="3:9" ht="25.5" customHeight="1" x14ac:dyDescent="0.25">
      <c r="C141" s="315" t="s">
        <v>2532</v>
      </c>
      <c r="D141" s="112" t="s">
        <v>2534</v>
      </c>
      <c r="E141" s="316" t="str">
        <f>IFERROR(E130/#REF!,"")</f>
        <v/>
      </c>
      <c r="F141" s="699"/>
      <c r="G141" s="698" t="s">
        <v>3065</v>
      </c>
      <c r="H141" s="700" t="s">
        <v>3068</v>
      </c>
      <c r="I141" s="317" t="s">
        <v>14</v>
      </c>
    </row>
    <row r="142" spans="3:9" ht="25.5" customHeight="1" x14ac:dyDescent="0.25">
      <c r="C142" s="1203" t="s">
        <v>284</v>
      </c>
      <c r="D142" s="1204"/>
      <c r="E142" s="1204"/>
      <c r="F142" s="1204"/>
      <c r="G142" s="1204"/>
      <c r="H142" s="1204"/>
      <c r="I142" s="1219"/>
    </row>
    <row r="143" spans="3:9" ht="87.75" customHeight="1" x14ac:dyDescent="0.25">
      <c r="C143" s="673" t="s">
        <v>2609</v>
      </c>
      <c r="D143" s="112" t="s">
        <v>3429</v>
      </c>
      <c r="E143" s="316" t="s">
        <v>14</v>
      </c>
      <c r="F143" s="697" t="s">
        <v>3069</v>
      </c>
      <c r="G143" s="698" t="s">
        <v>3072</v>
      </c>
      <c r="H143" s="700" t="s">
        <v>3398</v>
      </c>
      <c r="I143" s="317" t="s">
        <v>14</v>
      </c>
    </row>
    <row r="144" spans="3:9" ht="25.5" customHeight="1" x14ac:dyDescent="0.25">
      <c r="C144" s="673" t="s">
        <v>411</v>
      </c>
      <c r="D144" s="112" t="s">
        <v>2249</v>
      </c>
      <c r="E144" s="316" t="s">
        <v>14</v>
      </c>
      <c r="F144" s="697" t="s">
        <v>3070</v>
      </c>
      <c r="G144" s="698" t="s">
        <v>3073</v>
      </c>
      <c r="H144" s="699"/>
      <c r="I144" s="317" t="s">
        <v>14</v>
      </c>
    </row>
    <row r="145" spans="3:9" ht="25.5" customHeight="1" x14ac:dyDescent="0.25">
      <c r="C145" s="673" t="s">
        <v>2608</v>
      </c>
      <c r="D145" s="112" t="s">
        <v>2529</v>
      </c>
      <c r="E145" s="316" t="s">
        <v>14</v>
      </c>
      <c r="F145" s="697" t="s">
        <v>3071</v>
      </c>
      <c r="G145" s="698" t="s">
        <v>3074</v>
      </c>
      <c r="H145" s="699"/>
      <c r="I145" s="317" t="s">
        <v>14</v>
      </c>
    </row>
    <row r="146" spans="3:9" ht="39.75" customHeight="1" x14ac:dyDescent="0.25">
      <c r="C146" s="315" t="s">
        <v>427</v>
      </c>
      <c r="D146" s="112" t="s">
        <v>2537</v>
      </c>
      <c r="E146" s="112" t="str">
        <f>IFERROR(E144/(E87+E145),"")</f>
        <v/>
      </c>
      <c r="F146" s="699"/>
      <c r="G146" s="698" t="s">
        <v>3075</v>
      </c>
      <c r="H146" s="700" t="s">
        <v>3079</v>
      </c>
      <c r="I146" s="317" t="s">
        <v>14</v>
      </c>
    </row>
    <row r="147" spans="3:9" ht="25.5" hidden="1" customHeight="1" x14ac:dyDescent="0.25">
      <c r="F147" s="699"/>
      <c r="G147" s="40" t="s">
        <v>3076</v>
      </c>
      <c r="H147" s="700" t="s">
        <v>3080</v>
      </c>
    </row>
    <row r="148" spans="3:9" ht="25.5" customHeight="1" x14ac:dyDescent="0.25">
      <c r="C148" s="673" t="s">
        <v>2451</v>
      </c>
      <c r="D148" s="112" t="s">
        <v>2536</v>
      </c>
      <c r="E148" s="316" t="str">
        <f>IFERROR(E145/E35,"")</f>
        <v/>
      </c>
      <c r="F148" s="699"/>
      <c r="G148" s="698" t="s">
        <v>3077</v>
      </c>
      <c r="H148" s="700" t="s">
        <v>3081</v>
      </c>
      <c r="I148" s="317" t="s">
        <v>14</v>
      </c>
    </row>
    <row r="149" spans="3:9" ht="25.5" customHeight="1" x14ac:dyDescent="0.25">
      <c r="C149" s="673" t="s">
        <v>2535</v>
      </c>
      <c r="D149" s="112" t="s">
        <v>2538</v>
      </c>
      <c r="E149" s="316"/>
      <c r="F149" s="699"/>
      <c r="G149" s="698" t="s">
        <v>3078</v>
      </c>
      <c r="H149" s="700" t="s">
        <v>3082</v>
      </c>
      <c r="I149" s="317"/>
    </row>
    <row r="150" spans="3:9" x14ac:dyDescent="0.25">
      <c r="C150" s="320"/>
      <c r="D150" s="320"/>
      <c r="E150" s="4"/>
      <c r="F150" s="703"/>
      <c r="G150" s="703"/>
      <c r="H150" s="703"/>
      <c r="I150" s="320"/>
    </row>
    <row r="151" spans="3:9" ht="15.75" x14ac:dyDescent="0.25">
      <c r="C151" s="321"/>
      <c r="D151" s="322"/>
      <c r="E151" s="322"/>
      <c r="F151" s="704"/>
      <c r="G151" s="704"/>
      <c r="H151" s="704"/>
      <c r="I151" s="322"/>
    </row>
    <row r="152" spans="3:9" s="2" customFormat="1" x14ac:dyDescent="0.25">
      <c r="C152" s="675" t="s">
        <v>428</v>
      </c>
      <c r="D152" s="677"/>
      <c r="E152" s="677"/>
      <c r="F152" s="705"/>
      <c r="G152" s="705"/>
      <c r="H152" s="705"/>
      <c r="I152" s="678"/>
    </row>
    <row r="153" spans="3:9" s="2" customFormat="1" x14ac:dyDescent="0.25">
      <c r="C153" s="676" t="s">
        <v>2473</v>
      </c>
      <c r="D153" s="679"/>
      <c r="E153" s="678"/>
      <c r="F153" s="705"/>
      <c r="G153" s="705"/>
      <c r="H153" s="705"/>
      <c r="I153" s="678"/>
    </row>
    <row r="154" spans="3:9" s="2" customFormat="1" x14ac:dyDescent="0.25">
      <c r="C154" s="676" t="s">
        <v>2474</v>
      </c>
      <c r="D154" s="678"/>
      <c r="E154" s="678"/>
      <c r="F154" s="705"/>
      <c r="G154" s="705"/>
      <c r="H154" s="705"/>
      <c r="I154" s="678"/>
    </row>
    <row r="155" spans="3:9" s="2" customFormat="1" x14ac:dyDescent="0.25">
      <c r="C155" s="676" t="s">
        <v>2475</v>
      </c>
      <c r="D155" s="679"/>
      <c r="E155" s="678"/>
      <c r="F155" s="705"/>
      <c r="G155" s="705"/>
      <c r="H155" s="705"/>
      <c r="I155" s="678"/>
    </row>
    <row r="156" spans="3:9" s="2" customFormat="1" x14ac:dyDescent="0.25">
      <c r="C156" s="676" t="s">
        <v>2476</v>
      </c>
      <c r="D156" s="678"/>
      <c r="E156" s="678"/>
      <c r="F156" s="705"/>
      <c r="G156" s="705"/>
      <c r="H156" s="705"/>
      <c r="I156" s="678"/>
    </row>
    <row r="157" spans="3:9" s="2" customFormat="1" x14ac:dyDescent="0.25">
      <c r="C157" s="676" t="s">
        <v>2477</v>
      </c>
      <c r="D157" s="680"/>
      <c r="E157" s="680"/>
      <c r="F157" s="706"/>
      <c r="G157" s="707"/>
      <c r="H157" s="708"/>
      <c r="I157" s="678"/>
    </row>
    <row r="158" spans="3:9" s="2" customFormat="1" x14ac:dyDescent="0.25">
      <c r="C158" s="676" t="s">
        <v>2478</v>
      </c>
      <c r="D158" s="680"/>
      <c r="E158" s="680"/>
      <c r="F158" s="706"/>
      <c r="G158" s="707"/>
      <c r="H158" s="708"/>
      <c r="I158" s="678"/>
    </row>
    <row r="159" spans="3:9" s="2" customFormat="1" x14ac:dyDescent="0.25">
      <c r="C159" s="676" t="s">
        <v>2479</v>
      </c>
      <c r="D159" s="680"/>
      <c r="E159" s="680"/>
      <c r="F159" s="706"/>
      <c r="G159" s="707"/>
      <c r="H159" s="708"/>
      <c r="I159" s="678"/>
    </row>
    <row r="160" spans="3:9" s="2" customFormat="1" x14ac:dyDescent="0.25">
      <c r="C160" s="676" t="s">
        <v>2480</v>
      </c>
      <c r="D160" s="678"/>
      <c r="E160" s="678"/>
      <c r="F160" s="705"/>
      <c r="G160" s="705"/>
      <c r="H160" s="705"/>
      <c r="I160" s="678"/>
    </row>
    <row r="161" spans="3:9" s="2" customFormat="1" x14ac:dyDescent="0.25">
      <c r="C161" s="676" t="s">
        <v>2481</v>
      </c>
      <c r="D161" s="678"/>
      <c r="E161" s="678"/>
      <c r="F161" s="705"/>
      <c r="G161" s="705"/>
      <c r="H161" s="705"/>
      <c r="I161" s="678"/>
    </row>
    <row r="162" spans="3:9" s="2" customFormat="1" x14ac:dyDescent="0.25">
      <c r="C162" s="676" t="s">
        <v>2482</v>
      </c>
      <c r="D162" s="678"/>
      <c r="E162" s="678"/>
      <c r="F162" s="705"/>
      <c r="G162" s="705"/>
      <c r="H162" s="705"/>
      <c r="I162" s="678"/>
    </row>
  </sheetData>
  <sheetProtection formatColumns="0"/>
  <mergeCells count="19">
    <mergeCell ref="C142:I142"/>
    <mergeCell ref="C99:I99"/>
    <mergeCell ref="C104:I104"/>
    <mergeCell ref="C111:I111"/>
    <mergeCell ref="C117:I117"/>
    <mergeCell ref="C118:I118"/>
    <mergeCell ref="C134:I134"/>
    <mergeCell ref="C85:I85"/>
    <mergeCell ref="H8:H9"/>
    <mergeCell ref="H13:H16"/>
    <mergeCell ref="C20:I20"/>
    <mergeCell ref="F23:G23"/>
    <mergeCell ref="C25:I25"/>
    <mergeCell ref="C26:I26"/>
    <mergeCell ref="C41:I41"/>
    <mergeCell ref="C42:I42"/>
    <mergeCell ref="C58:I58"/>
    <mergeCell ref="C71:I71"/>
    <mergeCell ref="C73:I73"/>
  </mergeCells>
  <pageMargins left="0.70866141732283472" right="0.70866141732283472" top="0.74803149606299213" bottom="0.74803149606299213" header="0.31496062992125984" footer="0.31496062992125984"/>
  <pageSetup paperSize="9" scale="46" fitToHeight="0" orientation="landscape" r:id="rId1"/>
  <headerFooter scaleWithDoc="0">
    <oddHeader>&amp;R&amp;F</oddHeader>
    <oddFooter>&amp;L&amp;D &amp;T&amp;RPage &amp;P of &amp;N&amp;C&amp;1#&amp;"Calibri"&amp;10&amp;K000000Classification: Confidential</oddFooter>
  </headerFooter>
  <rowBreaks count="2" manualBreakCount="2">
    <brk id="40" max="11" man="1"/>
    <brk id="116" max="11"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3432D-1DDB-413C-919C-A39E378D89F8}">
  <sheetPr>
    <pageSetUpPr fitToPage="1"/>
  </sheetPr>
  <dimension ref="A2:J63"/>
  <sheetViews>
    <sheetView zoomScale="80" zoomScaleNormal="80" zoomScaleSheetLayoutView="40" workbookViewId="0">
      <pane ySplit="3" topLeftCell="A4" activePane="bottomLeft" state="frozen"/>
      <selection pane="bottomLeft" activeCell="A4" sqref="A4"/>
    </sheetView>
  </sheetViews>
  <sheetFormatPr defaultColWidth="9.140625" defaultRowHeight="15" x14ac:dyDescent="0.25"/>
  <cols>
    <col min="1" max="1" width="13.42578125" style="347" customWidth="1"/>
    <col min="2" max="3" width="11.85546875" style="352" customWidth="1"/>
    <col min="4" max="5" width="28" style="348" customWidth="1"/>
    <col min="6" max="6" width="9.7109375" style="348" customWidth="1"/>
    <col min="7" max="8" width="44.28515625" style="348" customWidth="1"/>
    <col min="9" max="9" width="40.7109375" style="348" customWidth="1"/>
    <col min="10" max="10" width="10.7109375" style="347" customWidth="1"/>
    <col min="11" max="16384" width="9.140625" style="347"/>
  </cols>
  <sheetData>
    <row r="2" spans="1:10" ht="48" customHeight="1" x14ac:dyDescent="0.25">
      <c r="B2" s="1220" t="s">
        <v>3432</v>
      </c>
      <c r="C2" s="815"/>
      <c r="D2" s="815"/>
      <c r="E2" s="815"/>
      <c r="F2" s="815"/>
      <c r="G2" s="815"/>
      <c r="H2" s="815"/>
      <c r="I2" s="815"/>
      <c r="J2" s="815"/>
    </row>
    <row r="3" spans="1:10" ht="32.25" customHeight="1" x14ac:dyDescent="0.25">
      <c r="B3" s="350" t="s">
        <v>1386</v>
      </c>
      <c r="C3" s="350" t="s">
        <v>707</v>
      </c>
      <c r="D3" s="350" t="s">
        <v>1301</v>
      </c>
      <c r="E3" s="350" t="s">
        <v>545</v>
      </c>
      <c r="F3" s="371" t="s">
        <v>546</v>
      </c>
      <c r="G3" s="350" t="s">
        <v>547</v>
      </c>
      <c r="H3" s="709" t="s">
        <v>3083</v>
      </c>
      <c r="I3" s="350" t="s">
        <v>428</v>
      </c>
      <c r="J3" s="350" t="s">
        <v>55</v>
      </c>
    </row>
    <row r="4" spans="1:10" ht="57.75" customHeight="1" x14ac:dyDescent="0.25">
      <c r="A4" s="556"/>
      <c r="B4" s="546" t="s">
        <v>2805</v>
      </c>
      <c r="C4" s="357" t="s">
        <v>2809</v>
      </c>
      <c r="D4" s="358" t="s">
        <v>2817</v>
      </c>
      <c r="E4" s="550" t="s">
        <v>2832</v>
      </c>
      <c r="F4" s="546" t="s">
        <v>558</v>
      </c>
      <c r="G4" s="547" t="s">
        <v>2331</v>
      </c>
      <c r="H4" s="547"/>
      <c r="I4" s="548" t="s">
        <v>3266</v>
      </c>
      <c r="J4" s="549" t="s">
        <v>1302</v>
      </c>
    </row>
    <row r="5" spans="1:10" ht="57.75" customHeight="1" x14ac:dyDescent="0.25">
      <c r="A5" s="556"/>
      <c r="B5" s="546" t="s">
        <v>2806</v>
      </c>
      <c r="C5" s="357" t="s">
        <v>2810</v>
      </c>
      <c r="D5" s="358" t="s">
        <v>2818</v>
      </c>
      <c r="E5" s="550" t="s">
        <v>2833</v>
      </c>
      <c r="F5" s="546" t="s">
        <v>558</v>
      </c>
      <c r="G5" s="547" t="s">
        <v>2331</v>
      </c>
      <c r="H5" s="547"/>
      <c r="I5" s="548" t="s">
        <v>3266</v>
      </c>
      <c r="J5" s="549" t="s">
        <v>1302</v>
      </c>
    </row>
    <row r="6" spans="1:10" ht="57.75" customHeight="1" x14ac:dyDescent="0.25">
      <c r="A6" s="556"/>
      <c r="B6" s="546" t="s">
        <v>2807</v>
      </c>
      <c r="C6" s="357" t="s">
        <v>2811</v>
      </c>
      <c r="D6" s="358" t="s">
        <v>2819</v>
      </c>
      <c r="E6" s="550" t="s">
        <v>2834</v>
      </c>
      <c r="F6" s="546" t="s">
        <v>558</v>
      </c>
      <c r="G6" s="547" t="s">
        <v>2331</v>
      </c>
      <c r="H6" s="547"/>
      <c r="I6" s="548" t="s">
        <v>3266</v>
      </c>
      <c r="J6" s="549" t="s">
        <v>1302</v>
      </c>
    </row>
    <row r="7" spans="1:10" ht="57.75" customHeight="1" x14ac:dyDescent="0.25">
      <c r="A7" s="556"/>
      <c r="B7" s="546" t="s">
        <v>2808</v>
      </c>
      <c r="C7" s="357" t="s">
        <v>2812</v>
      </c>
      <c r="D7" s="358" t="s">
        <v>2820</v>
      </c>
      <c r="E7" s="550" t="s">
        <v>2835</v>
      </c>
      <c r="F7" s="546" t="s">
        <v>558</v>
      </c>
      <c r="G7" s="547" t="s">
        <v>2331</v>
      </c>
      <c r="H7" s="547"/>
      <c r="I7" s="548" t="s">
        <v>3266</v>
      </c>
      <c r="J7" s="549" t="s">
        <v>1302</v>
      </c>
    </row>
    <row r="8" spans="1:10" ht="57.75" customHeight="1" x14ac:dyDescent="0.25">
      <c r="A8" s="556"/>
      <c r="B8" s="546" t="s">
        <v>2821</v>
      </c>
      <c r="C8" s="357" t="s">
        <v>2809</v>
      </c>
      <c r="D8" s="358" t="s">
        <v>2817</v>
      </c>
      <c r="E8" s="550" t="s">
        <v>2838</v>
      </c>
      <c r="F8" s="546" t="s">
        <v>551</v>
      </c>
      <c r="G8" s="547" t="s">
        <v>2330</v>
      </c>
      <c r="H8" s="547"/>
      <c r="I8" s="548" t="s">
        <v>3266</v>
      </c>
      <c r="J8" s="549" t="s">
        <v>1302</v>
      </c>
    </row>
    <row r="9" spans="1:10" ht="57.75" customHeight="1" x14ac:dyDescent="0.25">
      <c r="A9" s="556"/>
      <c r="B9" s="546" t="s">
        <v>2822</v>
      </c>
      <c r="C9" s="357" t="s">
        <v>2810</v>
      </c>
      <c r="D9" s="358" t="s">
        <v>2818</v>
      </c>
      <c r="E9" s="550" t="s">
        <v>2839</v>
      </c>
      <c r="F9" s="546" t="s">
        <v>551</v>
      </c>
      <c r="G9" s="547" t="s">
        <v>2330</v>
      </c>
      <c r="H9" s="547"/>
      <c r="I9" s="548" t="s">
        <v>3266</v>
      </c>
      <c r="J9" s="549" t="s">
        <v>1302</v>
      </c>
    </row>
    <row r="10" spans="1:10" ht="57.75" customHeight="1" x14ac:dyDescent="0.25">
      <c r="A10" s="556"/>
      <c r="B10" s="546" t="s">
        <v>2823</v>
      </c>
      <c r="C10" s="357" t="s">
        <v>2811</v>
      </c>
      <c r="D10" s="358" t="s">
        <v>2819</v>
      </c>
      <c r="E10" s="550" t="s">
        <v>2840</v>
      </c>
      <c r="F10" s="546" t="s">
        <v>551</v>
      </c>
      <c r="G10" s="547" t="s">
        <v>2330</v>
      </c>
      <c r="H10" s="547"/>
      <c r="I10" s="548" t="s">
        <v>3266</v>
      </c>
      <c r="J10" s="549" t="s">
        <v>1302</v>
      </c>
    </row>
    <row r="11" spans="1:10" ht="57.75" customHeight="1" x14ac:dyDescent="0.25">
      <c r="A11" s="556"/>
      <c r="B11" s="546" t="s">
        <v>2837</v>
      </c>
      <c r="C11" s="357" t="s">
        <v>2812</v>
      </c>
      <c r="D11" s="358" t="s">
        <v>2820</v>
      </c>
      <c r="E11" s="550" t="s">
        <v>2841</v>
      </c>
      <c r="F11" s="546" t="s">
        <v>551</v>
      </c>
      <c r="G11" s="547" t="s">
        <v>2330</v>
      </c>
      <c r="H11" s="547"/>
      <c r="I11" s="548" t="s">
        <v>3266</v>
      </c>
      <c r="J11" s="549" t="s">
        <v>1302</v>
      </c>
    </row>
    <row r="12" spans="1:10" ht="58.5" customHeight="1" x14ac:dyDescent="0.25">
      <c r="B12" s="357" t="s">
        <v>1499</v>
      </c>
      <c r="C12" s="357" t="s">
        <v>850</v>
      </c>
      <c r="D12" s="358"/>
      <c r="E12" s="358" t="s">
        <v>851</v>
      </c>
      <c r="F12" s="357" t="s">
        <v>558</v>
      </c>
      <c r="G12" s="358" t="s">
        <v>852</v>
      </c>
      <c r="H12" s="358"/>
      <c r="I12" s="478" t="s">
        <v>3267</v>
      </c>
      <c r="J12" s="551" t="s">
        <v>1303</v>
      </c>
    </row>
    <row r="13" spans="1:10" ht="58.5" customHeight="1" x14ac:dyDescent="0.25">
      <c r="B13" s="357" t="s">
        <v>1500</v>
      </c>
      <c r="C13" s="357" t="s">
        <v>853</v>
      </c>
      <c r="D13" s="358"/>
      <c r="E13" s="358" t="s">
        <v>854</v>
      </c>
      <c r="F13" s="357" t="s">
        <v>558</v>
      </c>
      <c r="G13" s="358" t="s">
        <v>855</v>
      </c>
      <c r="H13" s="358"/>
      <c r="I13" s="478" t="s">
        <v>3267</v>
      </c>
      <c r="J13" s="689" t="s">
        <v>1303</v>
      </c>
    </row>
    <row r="14" spans="1:10" ht="58.5" customHeight="1" x14ac:dyDescent="0.25">
      <c r="B14" s="357" t="s">
        <v>1501</v>
      </c>
      <c r="C14" s="357" t="s">
        <v>856</v>
      </c>
      <c r="D14" s="358"/>
      <c r="E14" s="358" t="s">
        <v>857</v>
      </c>
      <c r="F14" s="357" t="s">
        <v>558</v>
      </c>
      <c r="G14" s="359" t="s">
        <v>2179</v>
      </c>
      <c r="H14" s="359"/>
      <c r="I14" s="478" t="s">
        <v>3267</v>
      </c>
      <c r="J14" s="689" t="s">
        <v>1303</v>
      </c>
    </row>
    <row r="15" spans="1:10" ht="57.75" customHeight="1" x14ac:dyDescent="0.25">
      <c r="B15" s="767" t="s">
        <v>1601</v>
      </c>
      <c r="C15" s="767" t="s">
        <v>2354</v>
      </c>
      <c r="D15" s="768" t="s">
        <v>1280</v>
      </c>
      <c r="E15" s="768" t="s">
        <v>1281</v>
      </c>
      <c r="F15" s="767" t="s">
        <v>558</v>
      </c>
      <c r="G15" s="359" t="s">
        <v>1282</v>
      </c>
      <c r="H15" s="359"/>
      <c r="I15" s="771" t="s">
        <v>2444</v>
      </c>
      <c r="J15" s="689" t="s">
        <v>1303</v>
      </c>
    </row>
    <row r="16" spans="1:10" ht="57.75" customHeight="1" x14ac:dyDescent="0.25">
      <c r="A16" s="664"/>
      <c r="B16" s="357" t="s">
        <v>1771</v>
      </c>
      <c r="C16" s="357" t="s">
        <v>720</v>
      </c>
      <c r="D16" s="358" t="s">
        <v>1349</v>
      </c>
      <c r="E16" s="358" t="s">
        <v>1350</v>
      </c>
      <c r="F16" s="357" t="s">
        <v>551</v>
      </c>
      <c r="G16" s="358" t="s">
        <v>1351</v>
      </c>
      <c r="H16" s="358"/>
      <c r="I16" s="478" t="s">
        <v>3267</v>
      </c>
      <c r="J16" s="490" t="s">
        <v>1303</v>
      </c>
    </row>
    <row r="17" spans="2:10" ht="57.75" customHeight="1" x14ac:dyDescent="0.25">
      <c r="B17" s="357" t="s">
        <v>2371</v>
      </c>
      <c r="C17" s="357" t="s">
        <v>1963</v>
      </c>
      <c r="D17" s="358" t="s">
        <v>1119</v>
      </c>
      <c r="E17" s="358" t="s">
        <v>2372</v>
      </c>
      <c r="F17" s="357" t="s">
        <v>551</v>
      </c>
      <c r="G17" s="358" t="s">
        <v>2373</v>
      </c>
      <c r="H17" s="358"/>
      <c r="I17" s="478" t="s">
        <v>3267</v>
      </c>
      <c r="J17" s="490" t="s">
        <v>1303</v>
      </c>
    </row>
    <row r="18" spans="2:10" ht="50.1" customHeight="1" x14ac:dyDescent="0.25">
      <c r="B18" s="357" t="s">
        <v>1658</v>
      </c>
      <c r="C18" s="357" t="s">
        <v>628</v>
      </c>
      <c r="D18" s="358" t="s">
        <v>1152</v>
      </c>
      <c r="E18" s="358" t="s">
        <v>1157</v>
      </c>
      <c r="F18" s="357" t="s">
        <v>558</v>
      </c>
      <c r="G18" s="358" t="str">
        <f>D18&amp;" "&amp;REPLACE(E18,1,6,"should normally")&amp;". Outside of this threshold implies there is a negative dependence at the "&amp;LEFT(D18,4)&amp;" precentile"</f>
        <v>50th Joint Quantile Exceedance Probability should normally be between 50% AND 25%. Outside of this threshold implies there is a negative dependence at the 50th precentile</v>
      </c>
      <c r="H18" s="358"/>
      <c r="I18" s="478" t="s">
        <v>3267</v>
      </c>
      <c r="J18" s="490" t="s">
        <v>1303</v>
      </c>
    </row>
    <row r="19" spans="2:10" ht="50.1" customHeight="1" x14ac:dyDescent="0.25">
      <c r="B19" s="357" t="s">
        <v>1659</v>
      </c>
      <c r="C19" s="357" t="s">
        <v>751</v>
      </c>
      <c r="D19" s="358" t="s">
        <v>1153</v>
      </c>
      <c r="E19" s="358" t="s">
        <v>1147</v>
      </c>
      <c r="F19" s="357" t="s">
        <v>558</v>
      </c>
      <c r="G19" s="358" t="str">
        <f>D19&amp;" "&amp;REPLACE(E19,1,6,"should normally")&amp;". Outside of this threshold implies there is a negative dependence at the "&amp;LEFT(D19,4)&amp;" precentile"</f>
        <v>75th Joint Quantile Exceedance Probability should normally be between 25% AND  6.25%. Outside of this threshold implies there is a negative dependence at the 75th precentile</v>
      </c>
      <c r="H19" s="358"/>
      <c r="I19" s="478" t="s">
        <v>3267</v>
      </c>
      <c r="J19" s="490" t="s">
        <v>1303</v>
      </c>
    </row>
    <row r="20" spans="2:10" ht="50.1" customHeight="1" x14ac:dyDescent="0.25">
      <c r="B20" s="357" t="s">
        <v>1660</v>
      </c>
      <c r="C20" s="357" t="s">
        <v>978</v>
      </c>
      <c r="D20" s="358" t="s">
        <v>1154</v>
      </c>
      <c r="E20" s="358" t="s">
        <v>1148</v>
      </c>
      <c r="F20" s="357" t="s">
        <v>558</v>
      </c>
      <c r="G20" s="358" t="str">
        <f>D20&amp;" "&amp;REPLACE(E20,1,6,"should normally")&amp;". Outside of this threshold implies there is a negative dependence at the "&amp;LEFT(D20,4)&amp;" precentile"</f>
        <v>90th Joint Quantile Exceedance Probability should normally be between 10% AND  1%. Outside of this threshold implies there is a negative dependence at the 90th precentile</v>
      </c>
      <c r="H20" s="358"/>
      <c r="I20" s="478" t="s">
        <v>3267</v>
      </c>
      <c r="J20" s="490" t="s">
        <v>1303</v>
      </c>
    </row>
    <row r="21" spans="2:10" ht="50.1" customHeight="1" x14ac:dyDescent="0.25">
      <c r="B21" s="357" t="s">
        <v>1661</v>
      </c>
      <c r="C21" s="357" t="s">
        <v>1160</v>
      </c>
      <c r="D21" s="358" t="s">
        <v>1155</v>
      </c>
      <c r="E21" s="358" t="s">
        <v>1149</v>
      </c>
      <c r="F21" s="357" t="s">
        <v>558</v>
      </c>
      <c r="G21" s="358" t="str">
        <f>C21&amp;" "&amp;REPLACE(E21,1,6,"should normally")&amp;". Outside of this threshold implies there is a negative dependence at the "&amp;LEFT(C21,4)&amp;" precentile"</f>
        <v>J4 should normally be between 5% AND  0.25%. Outside of this threshold implies there is a negative dependence at the J4 precentile</v>
      </c>
      <c r="H21" s="358"/>
      <c r="I21" s="478" t="s">
        <v>3267</v>
      </c>
      <c r="J21" s="490" t="s">
        <v>1303</v>
      </c>
    </row>
    <row r="22" spans="2:10" ht="50.1" customHeight="1" x14ac:dyDescent="0.25">
      <c r="B22" s="357" t="s">
        <v>1662</v>
      </c>
      <c r="C22" s="357" t="s">
        <v>1161</v>
      </c>
      <c r="D22" s="358" t="s">
        <v>1156</v>
      </c>
      <c r="E22" s="358" t="s">
        <v>1150</v>
      </c>
      <c r="F22" s="357" t="s">
        <v>558</v>
      </c>
      <c r="G22" s="358" t="str">
        <f t="shared" ref="G22:G37" si="0">D22&amp;" "&amp;REPLACE(E22,1,6,"should normally")&amp;". Outside of this threshold implies there is a negative dependence at the "&amp;LEFT(D22,4)&amp;" precentile"</f>
        <v>99.5th Joint Quantile Exceedance Probability should normally be between 0.5% AND  0.0025%. Outside of this threshold implies there is a negative dependence at the 99.5 precentile</v>
      </c>
      <c r="H22" s="358"/>
      <c r="I22" s="478" t="s">
        <v>3267</v>
      </c>
      <c r="J22" s="490" t="s">
        <v>1303</v>
      </c>
    </row>
    <row r="23" spans="2:10" ht="50.1" customHeight="1" x14ac:dyDescent="0.25">
      <c r="B23" s="357" t="s">
        <v>1663</v>
      </c>
      <c r="C23" s="357" t="s">
        <v>1162</v>
      </c>
      <c r="D23" s="358" t="s">
        <v>1152</v>
      </c>
      <c r="E23" s="358" t="s">
        <v>1146</v>
      </c>
      <c r="F23" s="357" t="s">
        <v>558</v>
      </c>
      <c r="G23" s="358" t="str">
        <f t="shared" si="0"/>
        <v>50th Joint Quantile Exceedance Probability should normally be between 50% AND  25%. Outside of this threshold implies there is a negative dependence at the 50th precentile</v>
      </c>
      <c r="H23" s="358"/>
      <c r="I23" s="478" t="s">
        <v>3267</v>
      </c>
      <c r="J23" s="490" t="s">
        <v>1303</v>
      </c>
    </row>
    <row r="24" spans="2:10" ht="56.25" customHeight="1" x14ac:dyDescent="0.25">
      <c r="B24" s="357" t="s">
        <v>1664</v>
      </c>
      <c r="C24" s="357" t="s">
        <v>1163</v>
      </c>
      <c r="D24" s="358" t="s">
        <v>1153</v>
      </c>
      <c r="E24" s="358" t="s">
        <v>1147</v>
      </c>
      <c r="F24" s="357" t="s">
        <v>558</v>
      </c>
      <c r="G24" s="358" t="str">
        <f t="shared" si="0"/>
        <v>75th Joint Quantile Exceedance Probability should normally be between 25% AND  6.25%. Outside of this threshold implies there is a negative dependence at the 75th precentile</v>
      </c>
      <c r="H24" s="358"/>
      <c r="I24" s="478" t="s">
        <v>3267</v>
      </c>
      <c r="J24" s="490" t="s">
        <v>1303</v>
      </c>
    </row>
    <row r="25" spans="2:10" ht="57.75" customHeight="1" x14ac:dyDescent="0.25">
      <c r="B25" s="357" t="s">
        <v>1665</v>
      </c>
      <c r="C25" s="357" t="s">
        <v>1164</v>
      </c>
      <c r="D25" s="358" t="s">
        <v>1154</v>
      </c>
      <c r="E25" s="358" t="s">
        <v>1148</v>
      </c>
      <c r="F25" s="357" t="s">
        <v>558</v>
      </c>
      <c r="G25" s="358" t="str">
        <f t="shared" si="0"/>
        <v>90th Joint Quantile Exceedance Probability should normally be between 10% AND  1%. Outside of this threshold implies there is a negative dependence at the 90th precentile</v>
      </c>
      <c r="H25" s="358"/>
      <c r="I25" s="478" t="s">
        <v>3267</v>
      </c>
      <c r="J25" s="490" t="s">
        <v>1303</v>
      </c>
    </row>
    <row r="26" spans="2:10" ht="57.75" customHeight="1" x14ac:dyDescent="0.25">
      <c r="B26" s="357" t="s">
        <v>1666</v>
      </c>
      <c r="C26" s="357" t="s">
        <v>1165</v>
      </c>
      <c r="D26" s="358" t="s">
        <v>1155</v>
      </c>
      <c r="E26" s="358" t="s">
        <v>1149</v>
      </c>
      <c r="F26" s="357" t="s">
        <v>558</v>
      </c>
      <c r="G26" s="358" t="str">
        <f t="shared" si="0"/>
        <v>95th Joint Quantile Exceedance Probability should normally be between 5% AND  0.25%. Outside of this threshold implies there is a negative dependence at the 95th precentile</v>
      </c>
      <c r="H26" s="358"/>
      <c r="I26" s="478" t="s">
        <v>3267</v>
      </c>
      <c r="J26" s="490" t="s">
        <v>1303</v>
      </c>
    </row>
    <row r="27" spans="2:10" ht="57.75" customHeight="1" x14ac:dyDescent="0.25">
      <c r="B27" s="357" t="s">
        <v>1667</v>
      </c>
      <c r="C27" s="357" t="s">
        <v>1166</v>
      </c>
      <c r="D27" s="358" t="s">
        <v>1156</v>
      </c>
      <c r="E27" s="358" t="s">
        <v>1150</v>
      </c>
      <c r="F27" s="357" t="s">
        <v>558</v>
      </c>
      <c r="G27" s="358" t="str">
        <f t="shared" si="0"/>
        <v>99.5th Joint Quantile Exceedance Probability should normally be between 0.5% AND  0.0025%. Outside of this threshold implies there is a negative dependence at the 99.5 precentile</v>
      </c>
      <c r="H27" s="358"/>
      <c r="I27" s="478" t="s">
        <v>3267</v>
      </c>
      <c r="J27" s="490" t="s">
        <v>1303</v>
      </c>
    </row>
    <row r="28" spans="2:10" ht="57.75" customHeight="1" x14ac:dyDescent="0.25">
      <c r="B28" s="357" t="s">
        <v>1668</v>
      </c>
      <c r="C28" s="357" t="s">
        <v>1167</v>
      </c>
      <c r="D28" s="358" t="s">
        <v>1152</v>
      </c>
      <c r="E28" s="358" t="s">
        <v>1146</v>
      </c>
      <c r="F28" s="357" t="s">
        <v>558</v>
      </c>
      <c r="G28" s="358" t="str">
        <f t="shared" si="0"/>
        <v>50th Joint Quantile Exceedance Probability should normally be between 50% AND  25%. Outside of this threshold implies there is a negative dependence at the 50th precentile</v>
      </c>
      <c r="H28" s="358"/>
      <c r="I28" s="478" t="s">
        <v>3267</v>
      </c>
      <c r="J28" s="490" t="s">
        <v>1303</v>
      </c>
    </row>
    <row r="29" spans="2:10" ht="57.75" customHeight="1" x14ac:dyDescent="0.25">
      <c r="B29" s="357" t="s">
        <v>1669</v>
      </c>
      <c r="C29" s="357" t="s">
        <v>1168</v>
      </c>
      <c r="D29" s="358" t="s">
        <v>1153</v>
      </c>
      <c r="E29" s="358" t="s">
        <v>1147</v>
      </c>
      <c r="F29" s="357" t="s">
        <v>558</v>
      </c>
      <c r="G29" s="358" t="str">
        <f t="shared" si="0"/>
        <v>75th Joint Quantile Exceedance Probability should normally be between 25% AND  6.25%. Outside of this threshold implies there is a negative dependence at the 75th precentile</v>
      </c>
      <c r="H29" s="358"/>
      <c r="I29" s="478" t="s">
        <v>3267</v>
      </c>
      <c r="J29" s="490" t="s">
        <v>1303</v>
      </c>
    </row>
    <row r="30" spans="2:10" ht="57.75" customHeight="1" x14ac:dyDescent="0.25">
      <c r="B30" s="357" t="s">
        <v>1670</v>
      </c>
      <c r="C30" s="357" t="s">
        <v>1169</v>
      </c>
      <c r="D30" s="358" t="s">
        <v>1154</v>
      </c>
      <c r="E30" s="358" t="s">
        <v>1148</v>
      </c>
      <c r="F30" s="357" t="s">
        <v>558</v>
      </c>
      <c r="G30" s="358" t="str">
        <f t="shared" si="0"/>
        <v>90th Joint Quantile Exceedance Probability should normally be between 10% AND  1%. Outside of this threshold implies there is a negative dependence at the 90th precentile</v>
      </c>
      <c r="H30" s="358"/>
      <c r="I30" s="478" t="s">
        <v>3267</v>
      </c>
      <c r="J30" s="490" t="s">
        <v>1303</v>
      </c>
    </row>
    <row r="31" spans="2:10" ht="57.75" customHeight="1" x14ac:dyDescent="0.25">
      <c r="B31" s="357" t="s">
        <v>1671</v>
      </c>
      <c r="C31" s="357" t="s">
        <v>1170</v>
      </c>
      <c r="D31" s="358" t="s">
        <v>1155</v>
      </c>
      <c r="E31" s="358" t="s">
        <v>1149</v>
      </c>
      <c r="F31" s="357" t="s">
        <v>558</v>
      </c>
      <c r="G31" s="358" t="str">
        <f t="shared" si="0"/>
        <v>95th Joint Quantile Exceedance Probability should normally be between 5% AND  0.25%. Outside of this threshold implies there is a negative dependence at the 95th precentile</v>
      </c>
      <c r="H31" s="358"/>
      <c r="I31" s="478" t="s">
        <v>3267</v>
      </c>
      <c r="J31" s="490" t="s">
        <v>1303</v>
      </c>
    </row>
    <row r="32" spans="2:10" ht="57.75" customHeight="1" x14ac:dyDescent="0.25">
      <c r="B32" s="357" t="s">
        <v>1672</v>
      </c>
      <c r="C32" s="357" t="s">
        <v>1171</v>
      </c>
      <c r="D32" s="358" t="s">
        <v>1156</v>
      </c>
      <c r="E32" s="358" t="s">
        <v>1150</v>
      </c>
      <c r="F32" s="357" t="s">
        <v>558</v>
      </c>
      <c r="G32" s="358" t="str">
        <f t="shared" si="0"/>
        <v>99.5th Joint Quantile Exceedance Probability should normally be between 0.5% AND  0.0025%. Outside of this threshold implies there is a negative dependence at the 99.5 precentile</v>
      </c>
      <c r="H32" s="358"/>
      <c r="I32" s="478" t="s">
        <v>3267</v>
      </c>
      <c r="J32" s="490" t="s">
        <v>1303</v>
      </c>
    </row>
    <row r="33" spans="2:10" ht="58.5" customHeight="1" x14ac:dyDescent="0.25">
      <c r="B33" s="357" t="s">
        <v>1633</v>
      </c>
      <c r="C33" s="357" t="s">
        <v>1120</v>
      </c>
      <c r="D33" s="358" t="s">
        <v>1152</v>
      </c>
      <c r="E33" s="358" t="s">
        <v>1157</v>
      </c>
      <c r="F33" s="357" t="s">
        <v>558</v>
      </c>
      <c r="G33" s="358" t="str">
        <f t="shared" si="0"/>
        <v>50th Joint Quantile Exceedance Probability should normally be between 50% AND 25%. Outside of this threshold implies there is a negative dependence at the 50th precentile</v>
      </c>
      <c r="H33" s="358"/>
      <c r="I33" s="478" t="s">
        <v>3267</v>
      </c>
      <c r="J33" s="551" t="s">
        <v>1303</v>
      </c>
    </row>
    <row r="34" spans="2:10" ht="58.5" customHeight="1" x14ac:dyDescent="0.25">
      <c r="B34" s="357" t="s">
        <v>1634</v>
      </c>
      <c r="C34" s="357" t="s">
        <v>1133</v>
      </c>
      <c r="D34" s="358" t="s">
        <v>1153</v>
      </c>
      <c r="E34" s="358" t="s">
        <v>1147</v>
      </c>
      <c r="F34" s="357" t="s">
        <v>558</v>
      </c>
      <c r="G34" s="358" t="str">
        <f t="shared" si="0"/>
        <v>75th Joint Quantile Exceedance Probability should normally be between 25% AND  6.25%. Outside of this threshold implies there is a negative dependence at the 75th precentile</v>
      </c>
      <c r="H34" s="358"/>
      <c r="I34" s="478" t="s">
        <v>3267</v>
      </c>
      <c r="J34" s="551" t="s">
        <v>1303</v>
      </c>
    </row>
    <row r="35" spans="2:10" ht="58.5" customHeight="1" x14ac:dyDescent="0.25">
      <c r="B35" s="357" t="s">
        <v>1635</v>
      </c>
      <c r="C35" s="357" t="s">
        <v>1134</v>
      </c>
      <c r="D35" s="358" t="s">
        <v>1154</v>
      </c>
      <c r="E35" s="358" t="s">
        <v>1148</v>
      </c>
      <c r="F35" s="357" t="s">
        <v>558</v>
      </c>
      <c r="G35" s="358" t="str">
        <f t="shared" si="0"/>
        <v>90th Joint Quantile Exceedance Probability should normally be between 10% AND  1%. Outside of this threshold implies there is a negative dependence at the 90th precentile</v>
      </c>
      <c r="H35" s="358"/>
      <c r="I35" s="478" t="s">
        <v>3267</v>
      </c>
      <c r="J35" s="551" t="s">
        <v>1303</v>
      </c>
    </row>
    <row r="36" spans="2:10" ht="58.5" customHeight="1" x14ac:dyDescent="0.25">
      <c r="B36" s="357" t="s">
        <v>1636</v>
      </c>
      <c r="C36" s="357" t="s">
        <v>1135</v>
      </c>
      <c r="D36" s="358" t="s">
        <v>1155</v>
      </c>
      <c r="E36" s="358" t="s">
        <v>1149</v>
      </c>
      <c r="F36" s="357" t="s">
        <v>558</v>
      </c>
      <c r="G36" s="358" t="str">
        <f t="shared" si="0"/>
        <v>95th Joint Quantile Exceedance Probability should normally be between 5% AND  0.25%. Outside of this threshold implies there is a negative dependence at the 95th precentile</v>
      </c>
      <c r="H36" s="358"/>
      <c r="I36" s="478" t="s">
        <v>3267</v>
      </c>
      <c r="J36" s="495" t="s">
        <v>1303</v>
      </c>
    </row>
    <row r="37" spans="2:10" ht="58.5" customHeight="1" x14ac:dyDescent="0.25">
      <c r="B37" s="357" t="s">
        <v>1637</v>
      </c>
      <c r="C37" s="357" t="s">
        <v>1136</v>
      </c>
      <c r="D37" s="358" t="s">
        <v>1156</v>
      </c>
      <c r="E37" s="358" t="s">
        <v>1150</v>
      </c>
      <c r="F37" s="357" t="s">
        <v>558</v>
      </c>
      <c r="G37" s="358" t="str">
        <f t="shared" si="0"/>
        <v>99.5th Joint Quantile Exceedance Probability should normally be between 0.5% AND  0.0025%. Outside of this threshold implies there is a negative dependence at the 99.5 precentile</v>
      </c>
      <c r="H37" s="358"/>
      <c r="I37" s="478" t="s">
        <v>3267</v>
      </c>
      <c r="J37" s="495" t="s">
        <v>1303</v>
      </c>
    </row>
    <row r="38" spans="2:10" ht="58.5" customHeight="1" x14ac:dyDescent="0.25">
      <c r="B38" s="357" t="s">
        <v>1638</v>
      </c>
      <c r="C38" s="357" t="s">
        <v>1137</v>
      </c>
      <c r="D38" s="358" t="s">
        <v>1152</v>
      </c>
      <c r="E38" s="358" t="s">
        <v>1146</v>
      </c>
      <c r="F38" s="357" t="s">
        <v>558</v>
      </c>
      <c r="G38" s="358" t="str">
        <f>C38&amp;" "&amp;REPLACE(E38,1,6,"should normally")&amp;". Outside of this threshold implies there is a negative dependence at the "&amp;LEFT(C38,4)&amp;" precentile"</f>
        <v>O1 should normally be between 50% AND  25%. Outside of this threshold implies there is a negative dependence at the O1 precentile</v>
      </c>
      <c r="H38" s="358"/>
      <c r="I38" s="478" t="s">
        <v>3267</v>
      </c>
      <c r="J38" s="495" t="s">
        <v>1303</v>
      </c>
    </row>
    <row r="39" spans="2:10" ht="58.5" customHeight="1" x14ac:dyDescent="0.25">
      <c r="B39" s="357" t="s">
        <v>1639</v>
      </c>
      <c r="C39" s="357" t="s">
        <v>1138</v>
      </c>
      <c r="D39" s="358" t="s">
        <v>1153</v>
      </c>
      <c r="E39" s="358" t="s">
        <v>1147</v>
      </c>
      <c r="F39" s="357" t="s">
        <v>558</v>
      </c>
      <c r="G39" s="358" t="str">
        <f t="shared" ref="G39:G52" si="1">D39&amp;" "&amp;REPLACE(E39,1,6,"should normally")&amp;". Outside of this threshold implies there is a negative dependence at the "&amp;LEFT(D39,4)&amp;" precentile"</f>
        <v>75th Joint Quantile Exceedance Probability should normally be between 25% AND  6.25%. Outside of this threshold implies there is a negative dependence at the 75th precentile</v>
      </c>
      <c r="H39" s="358"/>
      <c r="I39" s="478" t="s">
        <v>3267</v>
      </c>
      <c r="J39" s="495" t="s">
        <v>1303</v>
      </c>
    </row>
    <row r="40" spans="2:10" ht="58.5" customHeight="1" x14ac:dyDescent="0.25">
      <c r="B40" s="357" t="s">
        <v>1640</v>
      </c>
      <c r="C40" s="357" t="s">
        <v>1139</v>
      </c>
      <c r="D40" s="358" t="s">
        <v>1154</v>
      </c>
      <c r="E40" s="358" t="s">
        <v>1148</v>
      </c>
      <c r="F40" s="357" t="s">
        <v>558</v>
      </c>
      <c r="G40" s="358" t="str">
        <f t="shared" si="1"/>
        <v>90th Joint Quantile Exceedance Probability should normally be between 10% AND  1%. Outside of this threshold implies there is a negative dependence at the 90th precentile</v>
      </c>
      <c r="H40" s="358"/>
      <c r="I40" s="478" t="s">
        <v>3267</v>
      </c>
      <c r="J40" s="495" t="s">
        <v>1303</v>
      </c>
    </row>
    <row r="41" spans="2:10" ht="58.5" customHeight="1" x14ac:dyDescent="0.25">
      <c r="B41" s="357" t="s">
        <v>1641</v>
      </c>
      <c r="C41" s="357" t="s">
        <v>1140</v>
      </c>
      <c r="D41" s="358" t="s">
        <v>1155</v>
      </c>
      <c r="E41" s="358" t="s">
        <v>1149</v>
      </c>
      <c r="F41" s="357" t="s">
        <v>558</v>
      </c>
      <c r="G41" s="358" t="str">
        <f t="shared" si="1"/>
        <v>95th Joint Quantile Exceedance Probability should normally be between 5% AND  0.25%. Outside of this threshold implies there is a negative dependence at the 95th precentile</v>
      </c>
      <c r="H41" s="358"/>
      <c r="I41" s="478" t="s">
        <v>3267</v>
      </c>
      <c r="J41" s="495" t="s">
        <v>1303</v>
      </c>
    </row>
    <row r="42" spans="2:10" ht="58.5" customHeight="1" x14ac:dyDescent="0.25">
      <c r="B42" s="357" t="s">
        <v>1642</v>
      </c>
      <c r="C42" s="357" t="s">
        <v>1141</v>
      </c>
      <c r="D42" s="358" t="s">
        <v>1156</v>
      </c>
      <c r="E42" s="358" t="s">
        <v>1150</v>
      </c>
      <c r="F42" s="357" t="s">
        <v>558</v>
      </c>
      <c r="G42" s="358" t="str">
        <f t="shared" si="1"/>
        <v>99.5th Joint Quantile Exceedance Probability should normally be between 0.5% AND  0.0025%. Outside of this threshold implies there is a negative dependence at the 99.5 precentile</v>
      </c>
      <c r="H42" s="358"/>
      <c r="I42" s="478" t="s">
        <v>3267</v>
      </c>
      <c r="J42" s="495" t="s">
        <v>1303</v>
      </c>
    </row>
    <row r="43" spans="2:10" ht="58.5" customHeight="1" x14ac:dyDescent="0.25">
      <c r="B43" s="357" t="s">
        <v>1643</v>
      </c>
      <c r="C43" s="357" t="s">
        <v>1082</v>
      </c>
      <c r="D43" s="358" t="s">
        <v>1152</v>
      </c>
      <c r="E43" s="358" t="s">
        <v>1146</v>
      </c>
      <c r="F43" s="357" t="s">
        <v>558</v>
      </c>
      <c r="G43" s="358" t="str">
        <f t="shared" si="1"/>
        <v>50th Joint Quantile Exceedance Probability should normally be between 50% AND  25%. Outside of this threshold implies there is a negative dependence at the 50th precentile</v>
      </c>
      <c r="H43" s="358"/>
      <c r="I43" s="478" t="s">
        <v>3267</v>
      </c>
      <c r="J43" s="495" t="s">
        <v>1303</v>
      </c>
    </row>
    <row r="44" spans="2:10" ht="58.5" customHeight="1" x14ac:dyDescent="0.25">
      <c r="B44" s="357" t="s">
        <v>1644</v>
      </c>
      <c r="C44" s="357" t="s">
        <v>1142</v>
      </c>
      <c r="D44" s="358" t="s">
        <v>1153</v>
      </c>
      <c r="E44" s="358" t="s">
        <v>1147</v>
      </c>
      <c r="F44" s="357" t="s">
        <v>558</v>
      </c>
      <c r="G44" s="358" t="str">
        <f t="shared" si="1"/>
        <v>75th Joint Quantile Exceedance Probability should normally be between 25% AND  6.25%. Outside of this threshold implies there is a negative dependence at the 75th precentile</v>
      </c>
      <c r="H44" s="358"/>
      <c r="I44" s="478" t="s">
        <v>3267</v>
      </c>
      <c r="J44" s="495" t="s">
        <v>1303</v>
      </c>
    </row>
    <row r="45" spans="2:10" ht="58.5" customHeight="1" x14ac:dyDescent="0.25">
      <c r="B45" s="357" t="s">
        <v>1645</v>
      </c>
      <c r="C45" s="357" t="s">
        <v>1143</v>
      </c>
      <c r="D45" s="358" t="s">
        <v>1154</v>
      </c>
      <c r="E45" s="358" t="s">
        <v>1148</v>
      </c>
      <c r="F45" s="357" t="s">
        <v>558</v>
      </c>
      <c r="G45" s="358" t="str">
        <f t="shared" si="1"/>
        <v>90th Joint Quantile Exceedance Probability should normally be between 10% AND  1%. Outside of this threshold implies there is a negative dependence at the 90th precentile</v>
      </c>
      <c r="H45" s="358"/>
      <c r="I45" s="478" t="s">
        <v>3267</v>
      </c>
      <c r="J45" s="495" t="s">
        <v>1303</v>
      </c>
    </row>
    <row r="46" spans="2:10" ht="58.5" customHeight="1" x14ac:dyDescent="0.25">
      <c r="B46" s="357" t="s">
        <v>1646</v>
      </c>
      <c r="C46" s="357" t="s">
        <v>1144</v>
      </c>
      <c r="D46" s="358" t="s">
        <v>1155</v>
      </c>
      <c r="E46" s="358" t="s">
        <v>1149</v>
      </c>
      <c r="F46" s="357" t="s">
        <v>558</v>
      </c>
      <c r="G46" s="358" t="str">
        <f t="shared" si="1"/>
        <v>95th Joint Quantile Exceedance Probability should normally be between 5% AND  0.25%. Outside of this threshold implies there is a negative dependence at the 95th precentile</v>
      </c>
      <c r="H46" s="358"/>
      <c r="I46" s="478" t="s">
        <v>3267</v>
      </c>
      <c r="J46" s="495" t="s">
        <v>1303</v>
      </c>
    </row>
    <row r="47" spans="2:10" ht="58.5" customHeight="1" x14ac:dyDescent="0.25">
      <c r="B47" s="357" t="s">
        <v>1647</v>
      </c>
      <c r="C47" s="357" t="s">
        <v>1145</v>
      </c>
      <c r="D47" s="358" t="s">
        <v>1156</v>
      </c>
      <c r="E47" s="358" t="s">
        <v>1150</v>
      </c>
      <c r="F47" s="357" t="s">
        <v>558</v>
      </c>
      <c r="G47" s="358" t="str">
        <f t="shared" si="1"/>
        <v>99.5th Joint Quantile Exceedance Probability should normally be between 0.5% AND  0.0025%. Outside of this threshold implies there is a negative dependence at the 99.5 precentile</v>
      </c>
      <c r="H47" s="358"/>
      <c r="I47" s="478" t="s">
        <v>3267</v>
      </c>
      <c r="J47" s="495" t="s">
        <v>1303</v>
      </c>
    </row>
    <row r="48" spans="2:10" ht="58.5" customHeight="1" x14ac:dyDescent="0.25">
      <c r="B48" s="357" t="s">
        <v>1610</v>
      </c>
      <c r="C48" s="357" t="s">
        <v>1120</v>
      </c>
      <c r="D48" s="358" t="s">
        <v>1152</v>
      </c>
      <c r="E48" s="358" t="s">
        <v>1157</v>
      </c>
      <c r="F48" s="357" t="s">
        <v>558</v>
      </c>
      <c r="G48" s="358" t="str">
        <f t="shared" si="1"/>
        <v>50th Joint Quantile Exceedance Probability should normally be between 50% AND 25%. Outside of this threshold implies there is a negative dependence at the 50th precentile</v>
      </c>
      <c r="H48" s="358"/>
      <c r="I48" s="478" t="s">
        <v>3267</v>
      </c>
      <c r="J48" s="472" t="s">
        <v>1303</v>
      </c>
    </row>
    <row r="49" spans="2:10" ht="58.5" customHeight="1" x14ac:dyDescent="0.25">
      <c r="B49" s="357" t="s">
        <v>1611</v>
      </c>
      <c r="C49" s="357" t="s">
        <v>1133</v>
      </c>
      <c r="D49" s="358" t="s">
        <v>1153</v>
      </c>
      <c r="E49" s="358" t="s">
        <v>1147</v>
      </c>
      <c r="F49" s="357" t="s">
        <v>558</v>
      </c>
      <c r="G49" s="358" t="str">
        <f t="shared" si="1"/>
        <v>75th Joint Quantile Exceedance Probability should normally be between 25% AND  6.25%. Outside of this threshold implies there is a negative dependence at the 75th precentile</v>
      </c>
      <c r="H49" s="358"/>
      <c r="I49" s="478" t="s">
        <v>3267</v>
      </c>
      <c r="J49" s="472" t="s">
        <v>1303</v>
      </c>
    </row>
    <row r="50" spans="2:10" ht="58.5" customHeight="1" x14ac:dyDescent="0.25">
      <c r="B50" s="357" t="s">
        <v>1612</v>
      </c>
      <c r="C50" s="357" t="s">
        <v>1134</v>
      </c>
      <c r="D50" s="358" t="s">
        <v>1154</v>
      </c>
      <c r="E50" s="358" t="s">
        <v>1148</v>
      </c>
      <c r="F50" s="357" t="s">
        <v>558</v>
      </c>
      <c r="G50" s="358" t="str">
        <f t="shared" si="1"/>
        <v>90th Joint Quantile Exceedance Probability should normally be between 10% AND  1%. Outside of this threshold implies there is a negative dependence at the 90th precentile</v>
      </c>
      <c r="H50" s="358"/>
      <c r="I50" s="478" t="s">
        <v>3267</v>
      </c>
      <c r="J50" s="472" t="s">
        <v>1303</v>
      </c>
    </row>
    <row r="51" spans="2:10" ht="58.5" customHeight="1" x14ac:dyDescent="0.25">
      <c r="B51" s="357" t="s">
        <v>1613</v>
      </c>
      <c r="C51" s="357" t="s">
        <v>1135</v>
      </c>
      <c r="D51" s="358" t="s">
        <v>1155</v>
      </c>
      <c r="E51" s="358" t="s">
        <v>1149</v>
      </c>
      <c r="F51" s="357" t="s">
        <v>558</v>
      </c>
      <c r="G51" s="358" t="str">
        <f t="shared" si="1"/>
        <v>95th Joint Quantile Exceedance Probability should normally be between 5% AND  0.25%. Outside of this threshold implies there is a negative dependence at the 95th precentile</v>
      </c>
      <c r="H51" s="358"/>
      <c r="I51" s="478" t="s">
        <v>3267</v>
      </c>
      <c r="J51" s="472" t="s">
        <v>1303</v>
      </c>
    </row>
    <row r="52" spans="2:10" ht="58.5" customHeight="1" x14ac:dyDescent="0.25">
      <c r="B52" s="357" t="s">
        <v>1614</v>
      </c>
      <c r="C52" s="357" t="s">
        <v>1136</v>
      </c>
      <c r="D52" s="358" t="s">
        <v>1156</v>
      </c>
      <c r="E52" s="358" t="s">
        <v>1150</v>
      </c>
      <c r="F52" s="357" t="s">
        <v>558</v>
      </c>
      <c r="G52" s="358" t="str">
        <f t="shared" si="1"/>
        <v>99.5th Joint Quantile Exceedance Probability should normally be between 0.5% AND  0.0025%. Outside of this threshold implies there is a negative dependence at the 99.5 precentile</v>
      </c>
      <c r="H52" s="358"/>
      <c r="I52" s="478" t="s">
        <v>3267</v>
      </c>
      <c r="J52" s="472" t="s">
        <v>1303</v>
      </c>
    </row>
    <row r="53" spans="2:10" ht="58.5" customHeight="1" x14ac:dyDescent="0.25">
      <c r="B53" s="357" t="s">
        <v>1615</v>
      </c>
      <c r="C53" s="357" t="s">
        <v>1137</v>
      </c>
      <c r="D53" s="358" t="s">
        <v>1152</v>
      </c>
      <c r="E53" s="358" t="s">
        <v>1146</v>
      </c>
      <c r="F53" s="357" t="s">
        <v>558</v>
      </c>
      <c r="G53" s="358" t="str">
        <f>C53&amp;" "&amp;REPLACE(E53,1,6,"should normally")&amp;". Outside of this threshold implies there is a negative dependence at the "&amp;LEFT(C53,4)&amp;" precentile"</f>
        <v>O1 should normally be between 50% AND  25%. Outside of this threshold implies there is a negative dependence at the O1 precentile</v>
      </c>
      <c r="H53" s="358"/>
      <c r="I53" s="478" t="s">
        <v>3267</v>
      </c>
      <c r="J53" s="472" t="s">
        <v>1303</v>
      </c>
    </row>
    <row r="54" spans="2:10" ht="58.5" customHeight="1" x14ac:dyDescent="0.25">
      <c r="B54" s="357" t="s">
        <v>1616</v>
      </c>
      <c r="C54" s="357" t="s">
        <v>1138</v>
      </c>
      <c r="D54" s="358" t="s">
        <v>1153</v>
      </c>
      <c r="E54" s="358" t="s">
        <v>1147</v>
      </c>
      <c r="F54" s="357" t="s">
        <v>558</v>
      </c>
      <c r="G54" s="358" t="str">
        <f t="shared" ref="G54:G62" si="2">D54&amp;" "&amp;REPLACE(E54,1,6,"should normally")&amp;". Outside of this threshold implies there is a negative dependence at the "&amp;LEFT(D54,4)&amp;" precentile"</f>
        <v>75th Joint Quantile Exceedance Probability should normally be between 25% AND  6.25%. Outside of this threshold implies there is a negative dependence at the 75th precentile</v>
      </c>
      <c r="H54" s="358"/>
      <c r="I54" s="478" t="s">
        <v>3267</v>
      </c>
      <c r="J54" s="472" t="s">
        <v>1303</v>
      </c>
    </row>
    <row r="55" spans="2:10" ht="58.5" customHeight="1" x14ac:dyDescent="0.25">
      <c r="B55" s="357" t="s">
        <v>1617</v>
      </c>
      <c r="C55" s="357" t="s">
        <v>1139</v>
      </c>
      <c r="D55" s="358" t="s">
        <v>1154</v>
      </c>
      <c r="E55" s="358" t="s">
        <v>1148</v>
      </c>
      <c r="F55" s="357" t="s">
        <v>558</v>
      </c>
      <c r="G55" s="358" t="str">
        <f t="shared" si="2"/>
        <v>90th Joint Quantile Exceedance Probability should normally be between 10% AND  1%. Outside of this threshold implies there is a negative dependence at the 90th precentile</v>
      </c>
      <c r="H55" s="358"/>
      <c r="I55" s="478" t="s">
        <v>3267</v>
      </c>
      <c r="J55" s="472" t="s">
        <v>1303</v>
      </c>
    </row>
    <row r="56" spans="2:10" ht="58.5" customHeight="1" x14ac:dyDescent="0.25">
      <c r="B56" s="357" t="s">
        <v>1618</v>
      </c>
      <c r="C56" s="357" t="s">
        <v>1140</v>
      </c>
      <c r="D56" s="358" t="s">
        <v>1155</v>
      </c>
      <c r="E56" s="358" t="s">
        <v>1149</v>
      </c>
      <c r="F56" s="357" t="s">
        <v>558</v>
      </c>
      <c r="G56" s="358" t="str">
        <f t="shared" si="2"/>
        <v>95th Joint Quantile Exceedance Probability should normally be between 5% AND  0.25%. Outside of this threshold implies there is a negative dependence at the 95th precentile</v>
      </c>
      <c r="H56" s="358"/>
      <c r="I56" s="478" t="s">
        <v>3267</v>
      </c>
      <c r="J56" s="472" t="s">
        <v>1303</v>
      </c>
    </row>
    <row r="57" spans="2:10" ht="58.5" customHeight="1" x14ac:dyDescent="0.25">
      <c r="B57" s="357" t="s">
        <v>1619</v>
      </c>
      <c r="C57" s="357" t="s">
        <v>1141</v>
      </c>
      <c r="D57" s="358" t="s">
        <v>1156</v>
      </c>
      <c r="E57" s="358" t="s">
        <v>1150</v>
      </c>
      <c r="F57" s="357" t="s">
        <v>558</v>
      </c>
      <c r="G57" s="358" t="str">
        <f t="shared" si="2"/>
        <v>99.5th Joint Quantile Exceedance Probability should normally be between 0.5% AND  0.0025%. Outside of this threshold implies there is a negative dependence at the 99.5 precentile</v>
      </c>
      <c r="H57" s="358"/>
      <c r="I57" s="478" t="s">
        <v>3267</v>
      </c>
      <c r="J57" s="472" t="s">
        <v>1303</v>
      </c>
    </row>
    <row r="58" spans="2:10" ht="58.5" customHeight="1" x14ac:dyDescent="0.25">
      <c r="B58" s="357" t="s">
        <v>1620</v>
      </c>
      <c r="C58" s="357" t="s">
        <v>1082</v>
      </c>
      <c r="D58" s="358" t="s">
        <v>1152</v>
      </c>
      <c r="E58" s="358" t="s">
        <v>1146</v>
      </c>
      <c r="F58" s="357" t="s">
        <v>558</v>
      </c>
      <c r="G58" s="358" t="str">
        <f t="shared" si="2"/>
        <v>50th Joint Quantile Exceedance Probability should normally be between 50% AND  25%. Outside of this threshold implies there is a negative dependence at the 50th precentile</v>
      </c>
      <c r="H58" s="358"/>
      <c r="I58" s="478" t="s">
        <v>3267</v>
      </c>
      <c r="J58" s="472" t="s">
        <v>1303</v>
      </c>
    </row>
    <row r="59" spans="2:10" ht="58.5" customHeight="1" x14ac:dyDescent="0.25">
      <c r="B59" s="357" t="s">
        <v>1621</v>
      </c>
      <c r="C59" s="357" t="s">
        <v>1142</v>
      </c>
      <c r="D59" s="358" t="s">
        <v>1153</v>
      </c>
      <c r="E59" s="358" t="s">
        <v>1147</v>
      </c>
      <c r="F59" s="357" t="s">
        <v>558</v>
      </c>
      <c r="G59" s="358" t="str">
        <f t="shared" si="2"/>
        <v>75th Joint Quantile Exceedance Probability should normally be between 25% AND  6.25%. Outside of this threshold implies there is a negative dependence at the 75th precentile</v>
      </c>
      <c r="H59" s="358"/>
      <c r="I59" s="478" t="s">
        <v>3267</v>
      </c>
      <c r="J59" s="472" t="s">
        <v>1303</v>
      </c>
    </row>
    <row r="60" spans="2:10" ht="58.5" customHeight="1" x14ac:dyDescent="0.25">
      <c r="B60" s="357" t="s">
        <v>1622</v>
      </c>
      <c r="C60" s="357" t="s">
        <v>1143</v>
      </c>
      <c r="D60" s="358" t="s">
        <v>1154</v>
      </c>
      <c r="E60" s="358" t="s">
        <v>1148</v>
      </c>
      <c r="F60" s="357" t="s">
        <v>558</v>
      </c>
      <c r="G60" s="358" t="str">
        <f t="shared" si="2"/>
        <v>90th Joint Quantile Exceedance Probability should normally be between 10% AND  1%. Outside of this threshold implies there is a negative dependence at the 90th precentile</v>
      </c>
      <c r="H60" s="358"/>
      <c r="I60" s="478" t="s">
        <v>3267</v>
      </c>
      <c r="J60" s="472" t="s">
        <v>1303</v>
      </c>
    </row>
    <row r="61" spans="2:10" ht="58.5" customHeight="1" x14ac:dyDescent="0.25">
      <c r="B61" s="357" t="s">
        <v>1623</v>
      </c>
      <c r="C61" s="357" t="s">
        <v>1144</v>
      </c>
      <c r="D61" s="358" t="s">
        <v>1155</v>
      </c>
      <c r="E61" s="358" t="s">
        <v>1149</v>
      </c>
      <c r="F61" s="357" t="s">
        <v>558</v>
      </c>
      <c r="G61" s="358" t="str">
        <f t="shared" si="2"/>
        <v>95th Joint Quantile Exceedance Probability should normally be between 5% AND  0.25%. Outside of this threshold implies there is a negative dependence at the 95th precentile</v>
      </c>
      <c r="H61" s="358"/>
      <c r="I61" s="478" t="s">
        <v>3267</v>
      </c>
      <c r="J61" s="472" t="s">
        <v>1303</v>
      </c>
    </row>
    <row r="62" spans="2:10" ht="58.5" customHeight="1" x14ac:dyDescent="0.25">
      <c r="B62" s="357" t="s">
        <v>1624</v>
      </c>
      <c r="C62" s="357" t="s">
        <v>1145</v>
      </c>
      <c r="D62" s="358" t="s">
        <v>1156</v>
      </c>
      <c r="E62" s="358" t="s">
        <v>1150</v>
      </c>
      <c r="F62" s="357" t="s">
        <v>558</v>
      </c>
      <c r="G62" s="358" t="str">
        <f t="shared" si="2"/>
        <v>99.5th Joint Quantile Exceedance Probability should normally be between 0.5% AND  0.0025%. Outside of this threshold implies there is a negative dependence at the 99.5 precentile</v>
      </c>
      <c r="H62" s="358"/>
      <c r="I62" s="478" t="s">
        <v>3267</v>
      </c>
      <c r="J62" s="472" t="s">
        <v>1303</v>
      </c>
    </row>
    <row r="63" spans="2:10" ht="58.5" customHeight="1" x14ac:dyDescent="0.25">
      <c r="B63" s="357" t="s">
        <v>1984</v>
      </c>
      <c r="C63" s="517" t="s">
        <v>3269</v>
      </c>
      <c r="D63" s="358" t="s">
        <v>1986</v>
      </c>
      <c r="E63" s="358" t="s">
        <v>3270</v>
      </c>
      <c r="F63" s="357" t="s">
        <v>3320</v>
      </c>
      <c r="G63" s="358" t="s">
        <v>1986</v>
      </c>
      <c r="H63" s="650" t="s">
        <v>3325</v>
      </c>
      <c r="I63" s="551" t="s">
        <v>1303</v>
      </c>
    </row>
  </sheetData>
  <mergeCells count="1">
    <mergeCell ref="B2:J2"/>
  </mergeCells>
  <conditionalFormatting sqref="E9:E10 G8:I10 I11 I4:I7 B4:B11 B13:H13">
    <cfRule type="expression" dxfId="84" priority="264">
      <formula>OR($J4="New",$J4="Updated")</formula>
    </cfRule>
  </conditionalFormatting>
  <conditionalFormatting sqref="J9:J10 J13:J15">
    <cfRule type="cellIs" dxfId="83" priority="252" operator="equal">
      <formula>"Updated"</formula>
    </cfRule>
    <cfRule type="cellIs" dxfId="82" priority="253" operator="equal">
      <formula>"New"</formula>
    </cfRule>
  </conditionalFormatting>
  <conditionalFormatting sqref="J11">
    <cfRule type="cellIs" dxfId="81" priority="246" operator="equal">
      <formula>"Updated"</formula>
    </cfRule>
    <cfRule type="cellIs" dxfId="80" priority="247" operator="equal">
      <formula>"New"</formula>
    </cfRule>
  </conditionalFormatting>
  <conditionalFormatting sqref="F11:I11">
    <cfRule type="expression" dxfId="79" priority="248">
      <formula>OR($J11="New",$J11="Updated")</formula>
    </cfRule>
  </conditionalFormatting>
  <conditionalFormatting sqref="F11 F13:F15">
    <cfRule type="cellIs" dxfId="78" priority="244" stopIfTrue="1" operator="equal">
      <formula>"Validation"</formula>
    </cfRule>
    <cfRule type="cellIs" dxfId="77" priority="245" operator="equal">
      <formula>"Pre-populated"</formula>
    </cfRule>
  </conditionalFormatting>
  <conditionalFormatting sqref="E11">
    <cfRule type="expression" dxfId="76" priority="241">
      <formula>OR($J11="New",$J11="Updated")</formula>
    </cfRule>
  </conditionalFormatting>
  <conditionalFormatting sqref="G4:H7">
    <cfRule type="expression" dxfId="75" priority="181">
      <formula>OR($J4="New",$J4="Updated")</formula>
    </cfRule>
  </conditionalFormatting>
  <conditionalFormatting sqref="C8:C11">
    <cfRule type="expression" dxfId="74" priority="171">
      <formula>OR($J8="New",$J8="Updated")</formula>
    </cfRule>
  </conditionalFormatting>
  <conditionalFormatting sqref="F9">
    <cfRule type="expression" dxfId="73" priority="168">
      <formula>OR($J9="New",$J9="Updated")</formula>
    </cfRule>
  </conditionalFormatting>
  <conditionalFormatting sqref="I4:I7">
    <cfRule type="expression" dxfId="72" priority="187">
      <formula>OR($J4="New",$J4="Updated")</formula>
    </cfRule>
  </conditionalFormatting>
  <conditionalFormatting sqref="J4:J7">
    <cfRule type="cellIs" dxfId="71" priority="184" operator="equal">
      <formula>"Updated"</formula>
    </cfRule>
    <cfRule type="cellIs" dxfId="70" priority="185" operator="equal">
      <formula>"New"</formula>
    </cfRule>
  </conditionalFormatting>
  <conditionalFormatting sqref="F4:F7">
    <cfRule type="expression" dxfId="69" priority="186">
      <formula>OR($J4="New",$J4="Updated")</formula>
    </cfRule>
  </conditionalFormatting>
  <conditionalFormatting sqref="F4:F7">
    <cfRule type="cellIs" dxfId="68" priority="182" stopIfTrue="1" operator="equal">
      <formula>"Validation"</formula>
    </cfRule>
    <cfRule type="cellIs" dxfId="67" priority="183" operator="equal">
      <formula>"Pre-populated"</formula>
    </cfRule>
  </conditionalFormatting>
  <conditionalFormatting sqref="D4:D7">
    <cfRule type="expression" dxfId="66" priority="180">
      <formula>OR($J4="New",$J4="Updated")</formula>
    </cfRule>
  </conditionalFormatting>
  <conditionalFormatting sqref="C4:C7">
    <cfRule type="expression" dxfId="65" priority="179">
      <formula>OR($J4="New",$J4="Updated")</formula>
    </cfRule>
  </conditionalFormatting>
  <conditionalFormatting sqref="E4:E7">
    <cfRule type="expression" dxfId="64" priority="178">
      <formula>OR($J4="New",$J4="Updated")</formula>
    </cfRule>
  </conditionalFormatting>
  <conditionalFormatting sqref="I8:I10">
    <cfRule type="expression" dxfId="63" priority="177">
      <formula>OR($J8="New",$J8="Updated")</formula>
    </cfRule>
  </conditionalFormatting>
  <conditionalFormatting sqref="J8:J10">
    <cfRule type="cellIs" dxfId="62" priority="174" operator="equal">
      <formula>"Updated"</formula>
    </cfRule>
    <cfRule type="cellIs" dxfId="61" priority="175" operator="equal">
      <formula>"New"</formula>
    </cfRule>
  </conditionalFormatting>
  <conditionalFormatting sqref="F8:I8">
    <cfRule type="expression" dxfId="60" priority="176">
      <formula>OR($J8="New",$J8="Updated")</formula>
    </cfRule>
  </conditionalFormatting>
  <conditionalFormatting sqref="F8">
    <cfRule type="cellIs" dxfId="59" priority="172" stopIfTrue="1" operator="equal">
      <formula>"Validation"</formula>
    </cfRule>
    <cfRule type="cellIs" dxfId="58" priority="173" operator="equal">
      <formula>"Pre-populated"</formula>
    </cfRule>
  </conditionalFormatting>
  <conditionalFormatting sqref="F10">
    <cfRule type="expression" dxfId="57" priority="165">
      <formula>OR($J10="New",$J10="Updated")</formula>
    </cfRule>
  </conditionalFormatting>
  <conditionalFormatting sqref="D8:D11">
    <cfRule type="expression" dxfId="56" priority="170">
      <formula>OR($J8="New",$J8="Updated")</formula>
    </cfRule>
  </conditionalFormatting>
  <conditionalFormatting sqref="E8:E11">
    <cfRule type="expression" dxfId="55" priority="169">
      <formula>OR($J8="New",$J8="Updated")</formula>
    </cfRule>
  </conditionalFormatting>
  <conditionalFormatting sqref="F9">
    <cfRule type="cellIs" dxfId="54" priority="166" stopIfTrue="1" operator="equal">
      <formula>"Validation"</formula>
    </cfRule>
    <cfRule type="cellIs" dxfId="53" priority="167" operator="equal">
      <formula>"Pre-populated"</formula>
    </cfRule>
  </conditionalFormatting>
  <conditionalFormatting sqref="F10">
    <cfRule type="cellIs" dxfId="52" priority="163" stopIfTrue="1" operator="equal">
      <formula>"Validation"</formula>
    </cfRule>
    <cfRule type="cellIs" dxfId="51" priority="164" operator="equal">
      <formula>"Pre-populated"</formula>
    </cfRule>
  </conditionalFormatting>
  <conditionalFormatting sqref="H3">
    <cfRule type="expression" dxfId="50" priority="162">
      <formula>OR($J3="New",$J3="Updated")</formula>
    </cfRule>
  </conditionalFormatting>
  <conditionalFormatting sqref="B12:H12 B14:H15">
    <cfRule type="expression" dxfId="49" priority="157">
      <formula>OR($J12="New",$J12="Updated")</formula>
    </cfRule>
  </conditionalFormatting>
  <conditionalFormatting sqref="F12:F15">
    <cfRule type="cellIs" dxfId="48" priority="153" stopIfTrue="1" operator="equal">
      <formula>"Validation"</formula>
    </cfRule>
    <cfRule type="cellIs" dxfId="47" priority="154" operator="equal">
      <formula>"Pre-populated"</formula>
    </cfRule>
  </conditionalFormatting>
  <conditionalFormatting sqref="J12:J15">
    <cfRule type="cellIs" dxfId="46" priority="155" operator="equal">
      <formula>"Updated"</formula>
    </cfRule>
    <cfRule type="cellIs" dxfId="45" priority="156" operator="equal">
      <formula>"New"</formula>
    </cfRule>
  </conditionalFormatting>
  <conditionalFormatting sqref="I14:I15">
    <cfRule type="expression" dxfId="44" priority="55">
      <formula>OR($J14="New",$J14="Updated")</formula>
    </cfRule>
  </conditionalFormatting>
  <conditionalFormatting sqref="I13">
    <cfRule type="expression" dxfId="43" priority="44">
      <formula>OR($J13="New",$J13="Updated")</formula>
    </cfRule>
  </conditionalFormatting>
  <conditionalFormatting sqref="I12">
    <cfRule type="expression" dxfId="42" priority="43">
      <formula>OR($J12="New",$J12="Updated")</formula>
    </cfRule>
  </conditionalFormatting>
  <conditionalFormatting sqref="C15:H15">
    <cfRule type="expression" dxfId="41" priority="42">
      <formula>OR($I15="New",$I15="Updated")</formula>
    </cfRule>
  </conditionalFormatting>
  <conditionalFormatting sqref="F15">
    <cfRule type="cellIs" dxfId="40" priority="38" stopIfTrue="1" operator="equal">
      <formula>"Validation"</formula>
    </cfRule>
    <cfRule type="cellIs" dxfId="39" priority="39" operator="equal">
      <formula>"Pre-populated"</formula>
    </cfRule>
  </conditionalFormatting>
  <conditionalFormatting sqref="I15">
    <cfRule type="cellIs" dxfId="38" priority="40" operator="equal">
      <formula>"Updated"</formula>
    </cfRule>
    <cfRule type="cellIs" dxfId="37" priority="41" operator="equal">
      <formula>"New"</formula>
    </cfRule>
  </conditionalFormatting>
  <conditionalFormatting sqref="B15">
    <cfRule type="expression" dxfId="36" priority="37">
      <formula>OR($I15="New",$I15="Updated")</formula>
    </cfRule>
  </conditionalFormatting>
  <conditionalFormatting sqref="B16:H16">
    <cfRule type="expression" dxfId="35" priority="36">
      <formula>OR($J16="New",$J16="Updated")</formula>
    </cfRule>
  </conditionalFormatting>
  <conditionalFormatting sqref="F16">
    <cfRule type="cellIs" dxfId="34" priority="32" stopIfTrue="1" operator="equal">
      <formula>"Validation"</formula>
    </cfRule>
    <cfRule type="cellIs" dxfId="33" priority="33" operator="equal">
      <formula>"Pre-populated"</formula>
    </cfRule>
  </conditionalFormatting>
  <conditionalFormatting sqref="J16">
    <cfRule type="cellIs" dxfId="32" priority="34" operator="equal">
      <formula>"Updated"</formula>
    </cfRule>
    <cfRule type="cellIs" dxfId="31" priority="35" operator="equal">
      <formula>"New"</formula>
    </cfRule>
  </conditionalFormatting>
  <conditionalFormatting sqref="I16">
    <cfRule type="expression" dxfId="30" priority="31">
      <formula>OR($J16="New",$J16="Updated")</formula>
    </cfRule>
  </conditionalFormatting>
  <conditionalFormatting sqref="B17:H17">
    <cfRule type="expression" dxfId="29" priority="30">
      <formula>OR($J17="New",$J17="Updated")</formula>
    </cfRule>
  </conditionalFormatting>
  <conditionalFormatting sqref="F17">
    <cfRule type="cellIs" dxfId="28" priority="26" stopIfTrue="1" operator="equal">
      <formula>"Validation"</formula>
    </cfRule>
    <cfRule type="cellIs" dxfId="27" priority="27" operator="equal">
      <formula>"Pre-populated"</formula>
    </cfRule>
  </conditionalFormatting>
  <conditionalFormatting sqref="J17">
    <cfRule type="cellIs" dxfId="26" priority="28" operator="equal">
      <formula>"Updated"</formula>
    </cfRule>
    <cfRule type="cellIs" dxfId="25" priority="29" operator="equal">
      <formula>"New"</formula>
    </cfRule>
  </conditionalFormatting>
  <conditionalFormatting sqref="I17">
    <cfRule type="expression" dxfId="24" priority="25">
      <formula>OR($J17="New",$J17="Updated")</formula>
    </cfRule>
  </conditionalFormatting>
  <conditionalFormatting sqref="B18:I32">
    <cfRule type="expression" dxfId="23" priority="24">
      <formula>OR($J18="New",$J18="Updated")</formula>
    </cfRule>
  </conditionalFormatting>
  <conditionalFormatting sqref="F18:F32">
    <cfRule type="cellIs" dxfId="22" priority="20" stopIfTrue="1" operator="equal">
      <formula>"Validation"</formula>
    </cfRule>
    <cfRule type="cellIs" dxfId="21" priority="21" operator="equal">
      <formula>"Pre-populated"</formula>
    </cfRule>
  </conditionalFormatting>
  <conditionalFormatting sqref="J18:J32">
    <cfRule type="cellIs" dxfId="20" priority="22" operator="equal">
      <formula>"Updated"</formula>
    </cfRule>
    <cfRule type="cellIs" dxfId="19" priority="23" operator="equal">
      <formula>"New"</formula>
    </cfRule>
  </conditionalFormatting>
  <conditionalFormatting sqref="B34:I47 B33:G33 I33">
    <cfRule type="expression" dxfId="18" priority="19">
      <formula>OR($J33="New",$J33="Updated")</formula>
    </cfRule>
  </conditionalFormatting>
  <conditionalFormatting sqref="F33:F47">
    <cfRule type="cellIs" dxfId="17" priority="15" stopIfTrue="1" operator="equal">
      <formula>"Validation"</formula>
    </cfRule>
    <cfRule type="cellIs" dxfId="16" priority="16" operator="equal">
      <formula>"Pre-populated"</formula>
    </cfRule>
  </conditionalFormatting>
  <conditionalFormatting sqref="J33:J47">
    <cfRule type="cellIs" dxfId="15" priority="17" operator="equal">
      <formula>"Updated"</formula>
    </cfRule>
    <cfRule type="cellIs" dxfId="14" priority="18" operator="equal">
      <formula>"New"</formula>
    </cfRule>
  </conditionalFormatting>
  <conditionalFormatting sqref="H33">
    <cfRule type="expression" dxfId="13" priority="14">
      <formula>OR($J33="New",$J33="Updated")</formula>
    </cfRule>
  </conditionalFormatting>
  <conditionalFormatting sqref="B48:I62">
    <cfRule type="expression" dxfId="12" priority="13">
      <formula>OR($J48="New",$J48="Updated")</formula>
    </cfRule>
  </conditionalFormatting>
  <conditionalFormatting sqref="F48:F62">
    <cfRule type="cellIs" dxfId="11" priority="9" stopIfTrue="1" operator="equal">
      <formula>"Validation"</formula>
    </cfRule>
    <cfRule type="cellIs" dxfId="10" priority="10" operator="equal">
      <formula>"Pre-populated"</formula>
    </cfRule>
  </conditionalFormatting>
  <conditionalFormatting sqref="J48:J62">
    <cfRule type="cellIs" dxfId="9" priority="11" operator="equal">
      <formula>"Updated"</formula>
    </cfRule>
    <cfRule type="cellIs" dxfId="8" priority="12" operator="equal">
      <formula>"New"</formula>
    </cfRule>
  </conditionalFormatting>
  <conditionalFormatting sqref="F63">
    <cfRule type="cellIs" dxfId="7" priority="4" stopIfTrue="1" operator="equal">
      <formula>"Validation"</formula>
    </cfRule>
    <cfRule type="cellIs" dxfId="6" priority="5" operator="equal">
      <formula>"Pre-populated"</formula>
    </cfRule>
  </conditionalFormatting>
  <conditionalFormatting sqref="I63">
    <cfRule type="cellIs" dxfId="5" priority="6" operator="equal">
      <formula>"Updated"</formula>
    </cfRule>
    <cfRule type="cellIs" dxfId="4" priority="7" operator="equal">
      <formula>"New"</formula>
    </cfRule>
  </conditionalFormatting>
  <conditionalFormatting sqref="B63:C63 E63:F63">
    <cfRule type="expression" dxfId="3" priority="8">
      <formula>OR($I63="New",$I63="Updated")</formula>
    </cfRule>
  </conditionalFormatting>
  <conditionalFormatting sqref="H63">
    <cfRule type="expression" dxfId="2" priority="3">
      <formula>OR($I63="New",$I63="Updated")</formula>
    </cfRule>
  </conditionalFormatting>
  <conditionalFormatting sqref="G63">
    <cfRule type="expression" dxfId="1" priority="2">
      <formula>OR($I63="New",$I63="Updated")</formula>
    </cfRule>
  </conditionalFormatting>
  <conditionalFormatting sqref="D63">
    <cfRule type="expression" dxfId="0" priority="1">
      <formula>OR($I63="New",$I63="Updated")</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Footer>&amp;C&amp;1#&amp;"Calibri"&amp;10&amp;K000000Classification: Confidential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23CEA6-27CD-4316-A7E7-91F1808350D5}">
          <x14:formula1>
            <xm:f>RS_ValueSource!$E$38:$E$40</xm:f>
          </x14:formula1>
          <xm:sqref>J4:J14 I15 J16:J62 I63</xm:sqref>
        </x14:dataValidation>
        <x14:dataValidation type="list" allowBlank="1" showInputMessage="1" showErrorMessage="1" xr:uid="{5C7C4C2F-F998-49AC-A874-3271303CB5D9}">
          <x14:formula1>
            <xm:f>RS_ValueSource!$E$41:$E$44</xm:f>
          </x14:formula1>
          <xm:sqref>F4:F63</xm:sqref>
        </x14:dataValidation>
      </x14:dataValidations>
    </ext>
  </extLs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52</vt:i4>
      </vt:variant>
      <vt:variant>
        <vt:lpstr>Named Ranges</vt:lpstr>
      </vt:variant>
      <vt:variant>
        <vt:i4>74</vt:i4>
      </vt:variant>
    </vt:vector>
  </HeadingPairs>
  <TitlesOfParts>
    <vt:vector size="126" baseType="lpstr">
      <vt:lpstr>RS_ValueSource</vt:lpstr>
      <vt:lpstr>Home</vt:lpstr>
      <vt:lpstr>Key</vt:lpstr>
      <vt:lpstr>LCR Notes 309 - 314</vt:lpstr>
      <vt:lpstr>LCR Notes 500 - 571</vt:lpstr>
      <vt:lpstr>010</vt:lpstr>
      <vt:lpstr>012</vt:lpstr>
      <vt:lpstr>012 Validations</vt:lpstr>
      <vt:lpstr>309</vt:lpstr>
      <vt:lpstr>309 Validations</vt:lpstr>
      <vt:lpstr>310</vt:lpstr>
      <vt:lpstr>310 Validations</vt:lpstr>
      <vt:lpstr>311</vt:lpstr>
      <vt:lpstr>311 Validations</vt:lpstr>
      <vt:lpstr>312</vt:lpstr>
      <vt:lpstr>312 Validations</vt:lpstr>
      <vt:lpstr>313</vt:lpstr>
      <vt:lpstr>313 Validations</vt:lpstr>
      <vt:lpstr>314</vt:lpstr>
      <vt:lpstr>314 Validations</vt:lpstr>
      <vt:lpstr>500</vt:lpstr>
      <vt:lpstr>500 Validations</vt:lpstr>
      <vt:lpstr>501</vt:lpstr>
      <vt:lpstr>502</vt:lpstr>
      <vt:lpstr>502 Validations</vt:lpstr>
      <vt:lpstr>503</vt:lpstr>
      <vt:lpstr>510</vt:lpstr>
      <vt:lpstr>510 Validations</vt:lpstr>
      <vt:lpstr>511</vt:lpstr>
      <vt:lpstr>520</vt:lpstr>
      <vt:lpstr>520 Validations</vt:lpstr>
      <vt:lpstr>521</vt:lpstr>
      <vt:lpstr>ChartData</vt:lpstr>
      <vt:lpstr>530</vt:lpstr>
      <vt:lpstr>530 Validations</vt:lpstr>
      <vt:lpstr>531</vt:lpstr>
      <vt:lpstr>531 Validations</vt:lpstr>
      <vt:lpstr>540</vt:lpstr>
      <vt:lpstr>541</vt:lpstr>
      <vt:lpstr>550</vt:lpstr>
      <vt:lpstr>550 Validations</vt:lpstr>
      <vt:lpstr>560</vt:lpstr>
      <vt:lpstr>560 Validations</vt:lpstr>
      <vt:lpstr>561</vt:lpstr>
      <vt:lpstr>561 Validations</vt:lpstr>
      <vt:lpstr>562</vt:lpstr>
      <vt:lpstr>562 Validations</vt:lpstr>
      <vt:lpstr>570</vt:lpstr>
      <vt:lpstr>570 Validations</vt:lpstr>
      <vt:lpstr>571</vt:lpstr>
      <vt:lpstr>600</vt:lpstr>
      <vt:lpstr>INACTIVE</vt:lpstr>
      <vt:lpstr>'010'!Print_Area</vt:lpstr>
      <vt:lpstr>'012'!Print_Area</vt:lpstr>
      <vt:lpstr>'012 Validations'!Print_Area</vt:lpstr>
      <vt:lpstr>'309'!Print_Area</vt:lpstr>
      <vt:lpstr>'309 Validations'!Print_Area</vt:lpstr>
      <vt:lpstr>'310'!Print_Area</vt:lpstr>
      <vt:lpstr>'310 Validations'!Print_Area</vt:lpstr>
      <vt:lpstr>'311'!Print_Area</vt:lpstr>
      <vt:lpstr>'311 Validations'!Print_Area</vt:lpstr>
      <vt:lpstr>'312'!Print_Area</vt:lpstr>
      <vt:lpstr>'312 Validations'!Print_Area</vt:lpstr>
      <vt:lpstr>'313'!Print_Area</vt:lpstr>
      <vt:lpstr>'313 Validations'!Print_Area</vt:lpstr>
      <vt:lpstr>'314'!Print_Area</vt:lpstr>
      <vt:lpstr>'314 Validations'!Print_Area</vt:lpstr>
      <vt:lpstr>'500'!Print_Area</vt:lpstr>
      <vt:lpstr>'500 Validations'!Print_Area</vt:lpstr>
      <vt:lpstr>'501'!Print_Area</vt:lpstr>
      <vt:lpstr>'502'!Print_Area</vt:lpstr>
      <vt:lpstr>'502 Validations'!Print_Area</vt:lpstr>
      <vt:lpstr>'503'!Print_Area</vt:lpstr>
      <vt:lpstr>'510'!Print_Area</vt:lpstr>
      <vt:lpstr>'510 Validations'!Print_Area</vt:lpstr>
      <vt:lpstr>'520'!Print_Area</vt:lpstr>
      <vt:lpstr>'520 Validations'!Print_Area</vt:lpstr>
      <vt:lpstr>'530'!Print_Area</vt:lpstr>
      <vt:lpstr>'530 Validations'!Print_Area</vt:lpstr>
      <vt:lpstr>'531'!Print_Area</vt:lpstr>
      <vt:lpstr>'531 Validations'!Print_Area</vt:lpstr>
      <vt:lpstr>'540'!Print_Area</vt:lpstr>
      <vt:lpstr>'541'!Print_Area</vt:lpstr>
      <vt:lpstr>'550'!Print_Area</vt:lpstr>
      <vt:lpstr>'550 Validations'!Print_Area</vt:lpstr>
      <vt:lpstr>'560'!Print_Area</vt:lpstr>
      <vt:lpstr>'560 Validations'!Print_Area</vt:lpstr>
      <vt:lpstr>'561'!Print_Area</vt:lpstr>
      <vt:lpstr>'561 Validations'!Print_Area</vt:lpstr>
      <vt:lpstr>'562'!Print_Area</vt:lpstr>
      <vt:lpstr>'562 Validations'!Print_Area</vt:lpstr>
      <vt:lpstr>'570 Validations'!Print_Area</vt:lpstr>
      <vt:lpstr>'571'!Print_Area</vt:lpstr>
      <vt:lpstr>'600'!Print_Area</vt:lpstr>
      <vt:lpstr>INACTIVE!Print_Area</vt:lpstr>
      <vt:lpstr>Key!Print_Area</vt:lpstr>
      <vt:lpstr>'LCR Notes 309 - 314'!Print_Area</vt:lpstr>
      <vt:lpstr>'LCR Notes 500 - 571'!Print_Area</vt:lpstr>
      <vt:lpstr>'012'!Print_Titles</vt:lpstr>
      <vt:lpstr>'012 Validations'!Print_Titles</vt:lpstr>
      <vt:lpstr>'309 Validations'!Print_Titles</vt:lpstr>
      <vt:lpstr>'310 Validations'!Print_Titles</vt:lpstr>
      <vt:lpstr>'311 Validations'!Print_Titles</vt:lpstr>
      <vt:lpstr>'312 Validations'!Print_Titles</vt:lpstr>
      <vt:lpstr>'313 Validations'!Print_Titles</vt:lpstr>
      <vt:lpstr>'314 Validations'!Print_Titles</vt:lpstr>
      <vt:lpstr>'500'!Print_Titles</vt:lpstr>
      <vt:lpstr>'500 Validations'!Print_Titles</vt:lpstr>
      <vt:lpstr>'501'!Print_Titles</vt:lpstr>
      <vt:lpstr>'502'!Print_Titles</vt:lpstr>
      <vt:lpstr>'502 Validations'!Print_Titles</vt:lpstr>
      <vt:lpstr>'503'!Print_Titles</vt:lpstr>
      <vt:lpstr>'510'!Print_Titles</vt:lpstr>
      <vt:lpstr>'510 Validations'!Print_Titles</vt:lpstr>
      <vt:lpstr>'511'!Print_Titles</vt:lpstr>
      <vt:lpstr>'520'!Print_Titles</vt:lpstr>
      <vt:lpstr>'520 Validations'!Print_Titles</vt:lpstr>
      <vt:lpstr>'521'!Print_Titles</vt:lpstr>
      <vt:lpstr>'530'!Print_Titles</vt:lpstr>
      <vt:lpstr>'531 Validations'!Print_Titles</vt:lpstr>
      <vt:lpstr>'540'!Print_Titles</vt:lpstr>
      <vt:lpstr>'550'!Print_Titles</vt:lpstr>
      <vt:lpstr>'570'!Print_Titles</vt:lpstr>
      <vt:lpstr>'571'!Print_Titles</vt:lpstr>
      <vt:lpstr>'600'!Print_Titles</vt:lpstr>
      <vt:lpstr>'LCR Notes 309 - 314'!Print_Titles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Dillon, Alan</dc:creator>
  <cp:lastModifiedBy>Varnavides, Philip</cp:lastModifiedBy>
  <cp:lastPrinted>2019-08-16T10:59:42Z</cp:lastPrinted>
  <dcterms:created xsi:type="dcterms:W3CDTF">2018-06-17T11:26:37Z</dcterms:created>
  <dcterms:modified xsi:type="dcterms:W3CDTF">2021-07-01T12:52:08Z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b4ac1b-ad46-41e5-bbef-cfcc59b99d32_Enabled">
    <vt:lpwstr>true</vt:lpwstr>
  </property>
  <property fmtid="{D5CDD505-2E9C-101B-9397-08002B2CF9AE}" pid="3" name="MSIP_Label_b3b4ac1b-ad46-41e5-bbef-cfcc59b99d32_SetDate">
    <vt:lpwstr>2021-07-01T12:52:07Z</vt:lpwstr>
  </property>
  <property fmtid="{D5CDD505-2E9C-101B-9397-08002B2CF9AE}" pid="4" name="MSIP_Label_b3b4ac1b-ad46-41e5-bbef-cfcc59b99d32_Method">
    <vt:lpwstr>Standard</vt:lpwstr>
  </property>
  <property fmtid="{D5CDD505-2E9C-101B-9397-08002B2CF9AE}" pid="5" name="MSIP_Label_b3b4ac1b-ad46-41e5-bbef-cfcc59b99d32_Name">
    <vt:lpwstr>b3b4ac1b-ad46-41e5-bbef-cfcc59b99d32</vt:lpwstr>
  </property>
  <property fmtid="{D5CDD505-2E9C-101B-9397-08002B2CF9AE}" pid="6" name="MSIP_Label_b3b4ac1b-ad46-41e5-bbef-cfcc59b99d32_SiteId">
    <vt:lpwstr>8df4b91e-bf72-411d-9902-5ecc8f1e6c11</vt:lpwstr>
  </property>
  <property fmtid="{D5CDD505-2E9C-101B-9397-08002B2CF9AE}" pid="7" name="MSIP_Label_b3b4ac1b-ad46-41e5-bbef-cfcc59b99d32_ActionId">
    <vt:lpwstr/>
  </property>
  <property fmtid="{D5CDD505-2E9C-101B-9397-08002B2CF9AE}" pid="8" name="MSIP_Label_b3b4ac1b-ad46-41e5-bbef-cfcc59b99d32_ContentBits">
    <vt:lpwstr>2</vt:lpwstr>
  </property>
</Properties>
</file>